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C25F24D0-C575-4524-B1B2-5AE843A7FBF6}" xr6:coauthVersionLast="46" xr6:coauthVersionMax="46" xr10:uidLastSave="{00000000-0000-0000-0000-000000000000}"/>
  <bookViews>
    <workbookView xWindow="-120" yWindow="-120" windowWidth="21840" windowHeight="13140" firstSheet="2" activeTab="8" xr2:uid="{00000000-000D-0000-FFFF-FFFF00000000}"/>
  </bookViews>
  <sheets>
    <sheet name="2021-2022" sheetId="6" r:id="rId1"/>
    <sheet name="2020-2021" sheetId="5" r:id="rId2"/>
    <sheet name="2019-2020" sheetId="1" r:id="rId3"/>
    <sheet name="2018-2019" sheetId="2" r:id="rId4"/>
    <sheet name="2017-2018" sheetId="3" r:id="rId5"/>
    <sheet name="2016-2017" sheetId="4" r:id="rId6"/>
    <sheet name="2022-2023" sheetId="9" r:id="rId7"/>
    <sheet name="2023-2024" sheetId="10" r:id="rId8"/>
    <sheet name="24-25 в роботі" sheetId="11" r:id="rId9"/>
  </sheets>
  <calcPr calcId="191029" concurrentCalc="0"/>
</workbook>
</file>

<file path=xl/calcChain.xml><?xml version="1.0" encoding="utf-8"?>
<calcChain xmlns="http://schemas.openxmlformats.org/spreadsheetml/2006/main">
  <c r="S11" i="11" l="1"/>
  <c r="X136" i="11"/>
  <c r="X135" i="11"/>
  <c r="X134" i="11"/>
  <c r="X133" i="11"/>
  <c r="X132" i="11"/>
  <c r="X131" i="11"/>
  <c r="X130" i="11"/>
  <c r="X129" i="11"/>
  <c r="X128" i="11"/>
  <c r="X127" i="11"/>
  <c r="X126" i="11"/>
  <c r="X123" i="11"/>
  <c r="X125" i="11"/>
  <c r="X124" i="11"/>
  <c r="X120" i="11"/>
  <c r="S16" i="11"/>
  <c r="S15" i="11"/>
  <c r="X122" i="11"/>
  <c r="X121" i="11"/>
  <c r="X119" i="11"/>
  <c r="X118" i="11"/>
  <c r="X117" i="11"/>
  <c r="X116" i="11"/>
  <c r="X115" i="11"/>
  <c r="X114" i="11"/>
  <c r="X113" i="11"/>
  <c r="X112" i="11"/>
  <c r="X111" i="11"/>
  <c r="X110" i="11"/>
  <c r="X109" i="11"/>
  <c r="X108" i="11"/>
  <c r="X107" i="11"/>
  <c r="X106" i="11"/>
  <c r="X105" i="11"/>
  <c r="X104" i="11"/>
  <c r="X103" i="11"/>
  <c r="X102" i="11"/>
  <c r="X101" i="11"/>
  <c r="X100" i="11"/>
  <c r="X99" i="11"/>
  <c r="X98" i="11"/>
  <c r="X97" i="11"/>
  <c r="X96" i="11"/>
  <c r="X95" i="11"/>
  <c r="X94" i="11"/>
  <c r="X93" i="11"/>
  <c r="X92" i="11"/>
  <c r="X91" i="11"/>
  <c r="X90" i="11"/>
  <c r="X89" i="11"/>
  <c r="X88" i="11"/>
  <c r="X87" i="11"/>
  <c r="X86" i="11"/>
  <c r="X85" i="11"/>
  <c r="X84" i="11"/>
  <c r="X83" i="11"/>
  <c r="X82" i="11"/>
  <c r="X81" i="11"/>
  <c r="X80" i="11"/>
  <c r="X79" i="11"/>
  <c r="X78" i="11"/>
  <c r="X77" i="11"/>
  <c r="X76" i="11"/>
  <c r="X75" i="11"/>
  <c r="X74" i="11"/>
  <c r="X73" i="11"/>
  <c r="X72" i="11"/>
  <c r="X71" i="11"/>
  <c r="S71" i="11"/>
  <c r="X70" i="11"/>
  <c r="S70" i="11"/>
  <c r="X69" i="11"/>
  <c r="S69" i="11"/>
  <c r="X68" i="11"/>
  <c r="S68" i="11"/>
  <c r="X67" i="11"/>
  <c r="S67" i="11"/>
  <c r="X66" i="11"/>
  <c r="S66" i="11"/>
  <c r="X65" i="11"/>
  <c r="S65" i="11"/>
  <c r="X64" i="11"/>
  <c r="S64" i="11"/>
  <c r="X63" i="11"/>
  <c r="S63" i="11"/>
  <c r="X62" i="11"/>
  <c r="S62" i="11"/>
  <c r="X61" i="11"/>
  <c r="X60" i="11"/>
  <c r="S60" i="11"/>
  <c r="X58" i="11"/>
  <c r="S59" i="11"/>
  <c r="X59" i="11"/>
  <c r="S58" i="11"/>
  <c r="X57" i="11"/>
  <c r="S57" i="11"/>
  <c r="X56" i="11"/>
  <c r="S56" i="11"/>
  <c r="X55" i="11"/>
  <c r="S55" i="11"/>
  <c r="X54" i="11"/>
  <c r="S54" i="11"/>
  <c r="X53" i="11"/>
  <c r="S53" i="11"/>
  <c r="X52" i="11"/>
  <c r="S52" i="11"/>
  <c r="X51" i="11"/>
  <c r="S51" i="11"/>
  <c r="X50" i="11"/>
  <c r="X41" i="11"/>
  <c r="S49" i="11"/>
  <c r="X49" i="11"/>
  <c r="S48" i="11"/>
  <c r="X48" i="11"/>
  <c r="S47" i="11"/>
  <c r="X47" i="11"/>
  <c r="S46" i="11"/>
  <c r="X46" i="11"/>
  <c r="S45" i="11"/>
  <c r="X44" i="11"/>
  <c r="S44" i="11"/>
  <c r="X45" i="11"/>
  <c r="S43" i="11"/>
  <c r="X43" i="11"/>
  <c r="S42" i="11"/>
  <c r="X42" i="11"/>
  <c r="S41" i="11"/>
  <c r="X39" i="11"/>
  <c r="S40" i="11"/>
  <c r="X40" i="11"/>
  <c r="X38" i="11"/>
  <c r="S38" i="11"/>
  <c r="X35" i="11"/>
  <c r="S37" i="11"/>
  <c r="X37" i="11"/>
  <c r="S36" i="11"/>
  <c r="X36" i="11"/>
  <c r="S35" i="11"/>
  <c r="X34" i="11"/>
  <c r="S34" i="11"/>
  <c r="X33" i="11"/>
  <c r="S33" i="11"/>
  <c r="X32" i="11"/>
  <c r="S32" i="11"/>
  <c r="X31" i="11"/>
  <c r="S31" i="11"/>
  <c r="X30" i="11"/>
  <c r="S30" i="11"/>
  <c r="X29" i="11"/>
  <c r="S29" i="11"/>
  <c r="X28" i="11"/>
  <c r="X27" i="11"/>
  <c r="S27" i="11"/>
  <c r="X26" i="11"/>
  <c r="S26" i="11"/>
  <c r="X25" i="11"/>
  <c r="S25" i="11"/>
  <c r="X24" i="11"/>
  <c r="S24" i="11"/>
  <c r="X22" i="11"/>
  <c r="S23" i="11"/>
  <c r="X23" i="11"/>
  <c r="S22" i="11"/>
  <c r="X19" i="11"/>
  <c r="S21" i="11"/>
  <c r="X21" i="11"/>
  <c r="S20" i="11"/>
  <c r="X20" i="11"/>
  <c r="S19" i="11"/>
  <c r="X18" i="11"/>
  <c r="S18" i="11"/>
  <c r="X17" i="11"/>
  <c r="X16" i="11"/>
  <c r="X15" i="11"/>
  <c r="X14" i="11"/>
  <c r="S14" i="11"/>
  <c r="X13" i="11"/>
  <c r="S13" i="11"/>
  <c r="X12" i="11"/>
  <c r="S12" i="11"/>
  <c r="X11" i="11"/>
  <c r="X10" i="11"/>
  <c r="S10" i="11"/>
  <c r="X9" i="11"/>
  <c r="S9" i="11"/>
  <c r="S8" i="11"/>
  <c r="S7" i="11"/>
  <c r="F85" i="10"/>
  <c r="S85" i="10"/>
  <c r="F84" i="10"/>
  <c r="S84" i="10"/>
  <c r="F83" i="10"/>
  <c r="S83" i="10"/>
  <c r="F82" i="10"/>
  <c r="S82" i="10"/>
  <c r="F81" i="10"/>
  <c r="S81" i="10"/>
  <c r="F80" i="10"/>
  <c r="S80" i="10"/>
  <c r="F79" i="10"/>
  <c r="S79" i="10"/>
  <c r="F78" i="10"/>
  <c r="S78" i="10"/>
  <c r="F77" i="10"/>
  <c r="S77" i="10"/>
  <c r="F76" i="10"/>
  <c r="S76" i="10"/>
  <c r="F75" i="10"/>
  <c r="S75" i="10"/>
  <c r="F71" i="10"/>
  <c r="S71" i="10"/>
  <c r="F70" i="10"/>
  <c r="S70" i="10"/>
  <c r="F69" i="10"/>
  <c r="S69" i="10"/>
  <c r="F68" i="10"/>
  <c r="S68" i="10"/>
  <c r="F67" i="10"/>
  <c r="S67" i="10"/>
  <c r="F66" i="10"/>
  <c r="S66" i="10"/>
  <c r="F65" i="10"/>
  <c r="S65" i="10"/>
  <c r="F64" i="10"/>
  <c r="S64" i="10"/>
  <c r="F63" i="10"/>
  <c r="S63" i="10"/>
  <c r="F62" i="10"/>
  <c r="S62" i="10"/>
  <c r="F60" i="10"/>
  <c r="S60" i="10"/>
  <c r="F59" i="10"/>
  <c r="S59" i="10"/>
  <c r="F58" i="10"/>
  <c r="S58" i="10"/>
  <c r="F57" i="10"/>
  <c r="S57" i="10"/>
  <c r="F56" i="10"/>
  <c r="S56" i="10"/>
  <c r="F55" i="10"/>
  <c r="S55" i="10"/>
  <c r="F54" i="10"/>
  <c r="S54" i="10"/>
  <c r="F53" i="10"/>
  <c r="S53" i="10"/>
  <c r="F52" i="10"/>
  <c r="S52" i="10"/>
  <c r="F51" i="10"/>
  <c r="S51" i="10"/>
  <c r="F49" i="10"/>
  <c r="S49" i="10"/>
  <c r="F48" i="10"/>
  <c r="S48" i="10"/>
  <c r="F47" i="10"/>
  <c r="S47" i="10"/>
  <c r="F46" i="10"/>
  <c r="S46" i="10"/>
  <c r="F45" i="10"/>
  <c r="S45" i="10"/>
  <c r="F44" i="10"/>
  <c r="S44" i="10"/>
  <c r="F43" i="10"/>
  <c r="S43" i="10"/>
  <c r="F42" i="10"/>
  <c r="S42" i="10"/>
  <c r="F41" i="10"/>
  <c r="S41" i="10"/>
  <c r="F40" i="10"/>
  <c r="S40" i="10"/>
  <c r="F38" i="10"/>
  <c r="S38" i="10"/>
  <c r="F37" i="10"/>
  <c r="S37" i="10"/>
  <c r="F36" i="10"/>
  <c r="S36" i="10"/>
  <c r="F35" i="10"/>
  <c r="S35" i="10"/>
  <c r="F34" i="10"/>
  <c r="S34" i="10"/>
  <c r="F33" i="10"/>
  <c r="S33" i="10"/>
  <c r="F32" i="10"/>
  <c r="S32" i="10"/>
  <c r="F31" i="10"/>
  <c r="S31" i="10"/>
  <c r="F30" i="10"/>
  <c r="S30" i="10"/>
  <c r="F29" i="10"/>
  <c r="S29" i="10"/>
  <c r="F27" i="10"/>
  <c r="S27" i="10"/>
  <c r="F26" i="10"/>
  <c r="S26" i="10"/>
  <c r="F25" i="10"/>
  <c r="S25" i="10"/>
  <c r="F24" i="10"/>
  <c r="S24" i="10"/>
  <c r="F23" i="10"/>
  <c r="S23" i="10"/>
  <c r="F22" i="10"/>
  <c r="S22" i="10"/>
  <c r="F21" i="10"/>
  <c r="S21" i="10"/>
  <c r="F20" i="10"/>
  <c r="S20" i="10"/>
  <c r="F19" i="10"/>
  <c r="S19" i="10"/>
  <c r="F18" i="10"/>
  <c r="S18" i="10"/>
  <c r="F16" i="10"/>
  <c r="S16" i="10"/>
  <c r="F14" i="10"/>
  <c r="S14" i="10"/>
  <c r="F13" i="10"/>
  <c r="S13" i="10"/>
  <c r="F12" i="10"/>
  <c r="S12" i="10"/>
  <c r="F11" i="10"/>
  <c r="S11" i="10"/>
  <c r="F10" i="10"/>
  <c r="S10" i="10"/>
  <c r="F9" i="10"/>
  <c r="S9" i="10"/>
  <c r="F8" i="10"/>
  <c r="S8" i="10"/>
  <c r="F7" i="10"/>
  <c r="S7" i="10"/>
  <c r="X116" i="10"/>
  <c r="X115" i="10"/>
  <c r="X98" i="10"/>
  <c r="X113" i="10"/>
  <c r="X117" i="10"/>
  <c r="X100" i="10"/>
  <c r="X121" i="10"/>
  <c r="X110" i="10"/>
  <c r="X120" i="10"/>
  <c r="X118" i="10"/>
  <c r="X94" i="10"/>
  <c r="X111" i="10"/>
  <c r="X107" i="10"/>
  <c r="X114" i="10"/>
  <c r="X112" i="10"/>
  <c r="X109" i="10"/>
  <c r="X103" i="10"/>
  <c r="X108" i="10"/>
  <c r="X85" i="10"/>
  <c r="X119" i="10"/>
  <c r="X105" i="10"/>
  <c r="X86" i="10"/>
  <c r="X102" i="10"/>
  <c r="X101" i="10"/>
  <c r="X82" i="10"/>
  <c r="X99" i="10"/>
  <c r="X73" i="10"/>
  <c r="X83" i="10"/>
  <c r="X96" i="10"/>
  <c r="X97" i="10"/>
  <c r="X75" i="10"/>
  <c r="X92" i="10"/>
  <c r="X91" i="10"/>
  <c r="X106" i="10"/>
  <c r="X95" i="10"/>
  <c r="X74" i="10"/>
  <c r="X77" i="10"/>
  <c r="X78" i="10"/>
  <c r="X80" i="10"/>
  <c r="X84" i="10"/>
  <c r="X88" i="10"/>
  <c r="X76" i="10"/>
  <c r="X72" i="10"/>
  <c r="X104" i="10"/>
  <c r="X81" i="10"/>
  <c r="X93" i="10"/>
  <c r="X64" i="10"/>
  <c r="X67" i="10"/>
  <c r="X89" i="10"/>
  <c r="X66" i="10"/>
  <c r="X90" i="10"/>
  <c r="X61" i="10"/>
  <c r="X59" i="10"/>
  <c r="X62" i="10"/>
  <c r="X87" i="10"/>
  <c r="X79" i="10"/>
  <c r="X70" i="10"/>
  <c r="X68" i="10"/>
  <c r="X58" i="10"/>
  <c r="X63" i="10"/>
  <c r="X49" i="10"/>
  <c r="X51" i="10"/>
  <c r="X47" i="10"/>
  <c r="X60" i="10"/>
  <c r="X69" i="10"/>
  <c r="X35" i="10"/>
  <c r="X71" i="10"/>
  <c r="X44" i="10"/>
  <c r="X48" i="10"/>
  <c r="X37" i="10"/>
  <c r="X46" i="10"/>
  <c r="X52" i="10"/>
  <c r="X65" i="10"/>
  <c r="X38" i="10"/>
  <c r="X50" i="10"/>
  <c r="X45" i="10"/>
  <c r="X54" i="10"/>
  <c r="X55" i="10"/>
  <c r="X57" i="10"/>
  <c r="X53" i="10"/>
  <c r="X42" i="10"/>
  <c r="X36" i="10"/>
  <c r="X31" i="10"/>
  <c r="X56" i="10"/>
  <c r="X40" i="10"/>
  <c r="X41" i="10"/>
  <c r="X34" i="10"/>
  <c r="X43" i="10"/>
  <c r="X27" i="10"/>
  <c r="X32" i="10"/>
  <c r="X39" i="10"/>
  <c r="X30" i="10"/>
  <c r="X29" i="10"/>
  <c r="X20" i="10"/>
  <c r="X26" i="10"/>
  <c r="X33" i="10"/>
  <c r="X22" i="10"/>
  <c r="X25" i="10"/>
  <c r="X18" i="10"/>
  <c r="X23" i="10"/>
  <c r="X21" i="10"/>
  <c r="X19" i="10"/>
  <c r="X28" i="10"/>
  <c r="X17" i="10"/>
  <c r="X16" i="10"/>
  <c r="X13" i="10"/>
  <c r="X24" i="10"/>
  <c r="X15" i="10"/>
  <c r="X14" i="10"/>
  <c r="X12" i="10"/>
  <c r="X11" i="10"/>
  <c r="X10" i="10"/>
  <c r="X9" i="10"/>
  <c r="X119" i="9"/>
  <c r="X134" i="9"/>
  <c r="X133" i="9"/>
  <c r="X125" i="9"/>
  <c r="X104" i="9"/>
  <c r="X100" i="9"/>
  <c r="X128" i="9"/>
  <c r="X94" i="9"/>
  <c r="X105" i="9"/>
  <c r="X120" i="9"/>
  <c r="X106" i="9"/>
  <c r="X127" i="9"/>
  <c r="X126" i="9"/>
  <c r="X124" i="9"/>
  <c r="X123" i="9"/>
  <c r="X122" i="9"/>
  <c r="X108" i="9"/>
  <c r="X121" i="9"/>
  <c r="X99" i="9"/>
  <c r="X132" i="9"/>
  <c r="X96" i="9"/>
  <c r="X110" i="9"/>
  <c r="X88" i="9"/>
  <c r="X117" i="9"/>
  <c r="X115" i="9"/>
  <c r="X114" i="9"/>
  <c r="X131" i="9"/>
  <c r="X86" i="9"/>
  <c r="X113" i="9"/>
  <c r="X118" i="9"/>
  <c r="X90" i="9"/>
  <c r="X116" i="9"/>
  <c r="X112" i="9"/>
  <c r="X109" i="9"/>
  <c r="X111" i="9"/>
  <c r="X130" i="9"/>
  <c r="X107" i="9"/>
  <c r="X89" i="9"/>
  <c r="X103" i="9"/>
  <c r="X82" i="9"/>
  <c r="X77" i="9"/>
  <c r="X98" i="9"/>
  <c r="X102" i="9"/>
  <c r="X70" i="9"/>
  <c r="X71" i="9"/>
  <c r="X129" i="9"/>
  <c r="X92" i="9"/>
  <c r="X91" i="9"/>
  <c r="X74" i="9"/>
  <c r="X65" i="9"/>
  <c r="X84" i="9"/>
  <c r="X101" i="9"/>
  <c r="X83" i="9"/>
  <c r="X81" i="9"/>
  <c r="X97" i="9"/>
  <c r="X80" i="9"/>
  <c r="X79" i="9"/>
  <c r="X93" i="9"/>
  <c r="X56" i="9"/>
  <c r="X61" i="9"/>
  <c r="X76" i="9"/>
  <c r="X60" i="9"/>
  <c r="X69" i="9"/>
  <c r="X66" i="9"/>
  <c r="X59" i="9"/>
  <c r="X52" i="9"/>
  <c r="X75" i="9"/>
  <c r="X85" i="9"/>
  <c r="X53" i="9"/>
  <c r="X87" i="9"/>
  <c r="X54" i="9"/>
  <c r="X64" i="9"/>
  <c r="X78" i="9"/>
  <c r="X62" i="9"/>
  <c r="X73" i="9"/>
  <c r="X68" i="9"/>
  <c r="X95" i="9"/>
  <c r="X50" i="9"/>
  <c r="X48" i="9"/>
  <c r="X58" i="9"/>
  <c r="X39" i="9"/>
  <c r="X72" i="9"/>
  <c r="X57" i="9"/>
  <c r="X67" i="9"/>
  <c r="X51" i="9"/>
  <c r="X49" i="9"/>
  <c r="X55" i="9"/>
  <c r="X63" i="9"/>
  <c r="X40" i="9"/>
  <c r="X47" i="9"/>
  <c r="X33" i="9"/>
  <c r="X42" i="9"/>
  <c r="X36" i="9"/>
  <c r="X43" i="9"/>
  <c r="X28" i="9"/>
  <c r="X37" i="9"/>
  <c r="X45" i="9"/>
  <c r="X44" i="9"/>
  <c r="X27" i="9"/>
  <c r="X38" i="9"/>
  <c r="X46" i="9"/>
  <c r="X35" i="9"/>
  <c r="X34" i="9"/>
  <c r="X30" i="9"/>
  <c r="X41" i="9"/>
  <c r="X25" i="9"/>
  <c r="X18" i="9"/>
  <c r="X22" i="9"/>
  <c r="X32" i="9"/>
  <c r="X29" i="9"/>
  <c r="X26" i="9"/>
  <c r="X23" i="9"/>
  <c r="X31" i="9"/>
  <c r="X19" i="9"/>
  <c r="X21" i="9"/>
  <c r="X24" i="9"/>
  <c r="X20" i="9"/>
  <c r="X15" i="9"/>
  <c r="X14" i="9"/>
  <c r="X16" i="9"/>
  <c r="X17" i="9"/>
  <c r="X12" i="9"/>
  <c r="X13" i="9"/>
  <c r="X11" i="9"/>
  <c r="X9" i="9"/>
  <c r="X10" i="9"/>
  <c r="F72" i="9"/>
  <c r="S72" i="9"/>
  <c r="F15" i="9"/>
  <c r="F7" i="9"/>
  <c r="F8" i="9"/>
  <c r="F9" i="9"/>
  <c r="F10" i="9"/>
  <c r="F11" i="9"/>
  <c r="F12" i="9"/>
  <c r="F13" i="9"/>
  <c r="F14" i="9"/>
  <c r="F16" i="9"/>
  <c r="F73" i="9"/>
  <c r="S73" i="9"/>
  <c r="F71" i="9"/>
  <c r="S71" i="9"/>
  <c r="F70" i="9"/>
  <c r="S70" i="9"/>
  <c r="F69" i="9"/>
  <c r="S69" i="9"/>
  <c r="F68" i="9"/>
  <c r="S68" i="9"/>
  <c r="F67" i="9"/>
  <c r="S67" i="9"/>
  <c r="F66" i="9"/>
  <c r="S66" i="9"/>
  <c r="F65" i="9"/>
  <c r="S65" i="9"/>
  <c r="F64" i="9"/>
  <c r="S64" i="9"/>
  <c r="F63" i="9"/>
  <c r="S63" i="9"/>
  <c r="F62" i="9"/>
  <c r="S62" i="9"/>
  <c r="F60" i="9"/>
  <c r="S60" i="9"/>
  <c r="F59" i="9"/>
  <c r="S59" i="9"/>
  <c r="F58" i="9"/>
  <c r="S58" i="9"/>
  <c r="F57" i="9"/>
  <c r="S57" i="9"/>
  <c r="F56" i="9"/>
  <c r="S56" i="9"/>
  <c r="F55" i="9"/>
  <c r="S55" i="9"/>
  <c r="F54" i="9"/>
  <c r="S54" i="9"/>
  <c r="F53" i="9"/>
  <c r="S53" i="9"/>
  <c r="F52" i="9"/>
  <c r="S52" i="9"/>
  <c r="F51" i="9"/>
  <c r="S51" i="9"/>
  <c r="F49" i="9"/>
  <c r="S49" i="9"/>
  <c r="F48" i="9"/>
  <c r="S48" i="9"/>
  <c r="F47" i="9"/>
  <c r="S47" i="9"/>
  <c r="F46" i="9"/>
  <c r="S46" i="9"/>
  <c r="F45" i="9"/>
  <c r="S45" i="9"/>
  <c r="F44" i="9"/>
  <c r="S44" i="9"/>
  <c r="F43" i="9"/>
  <c r="S43" i="9"/>
  <c r="F42" i="9"/>
  <c r="S42" i="9"/>
  <c r="F41" i="9"/>
  <c r="S41" i="9"/>
  <c r="F40" i="9"/>
  <c r="S40" i="9"/>
  <c r="F38" i="9"/>
  <c r="S38" i="9"/>
  <c r="F37" i="9"/>
  <c r="S37" i="9"/>
  <c r="F36" i="9"/>
  <c r="S36" i="9"/>
  <c r="F35" i="9"/>
  <c r="S35" i="9"/>
  <c r="F34" i="9"/>
  <c r="S34" i="9"/>
  <c r="F33" i="9"/>
  <c r="S33" i="9"/>
  <c r="F32" i="9"/>
  <c r="S32" i="9"/>
  <c r="F31" i="9"/>
  <c r="S31" i="9"/>
  <c r="F30" i="9"/>
  <c r="S30" i="9"/>
  <c r="F29" i="9"/>
  <c r="S29" i="9"/>
  <c r="F27" i="9"/>
  <c r="S27" i="9"/>
  <c r="F26" i="9"/>
  <c r="S26" i="9"/>
  <c r="F25" i="9"/>
  <c r="S25" i="9"/>
  <c r="F24" i="9"/>
  <c r="S24" i="9"/>
  <c r="F23" i="9"/>
  <c r="S23" i="9"/>
  <c r="F22" i="9"/>
  <c r="S22" i="9"/>
  <c r="F21" i="9"/>
  <c r="S21" i="9"/>
  <c r="F20" i="9"/>
  <c r="S20" i="9"/>
  <c r="F19" i="9"/>
  <c r="S19" i="9"/>
  <c r="F18" i="9"/>
  <c r="S18" i="9"/>
  <c r="S16" i="9"/>
  <c r="S14" i="9"/>
  <c r="S13" i="9"/>
  <c r="S12" i="9"/>
  <c r="S11" i="9"/>
  <c r="S10" i="9"/>
  <c r="S9" i="9"/>
  <c r="S8" i="9"/>
  <c r="S7" i="9"/>
  <c r="F7" i="6"/>
  <c r="S7" i="6"/>
  <c r="F82" i="6"/>
  <c r="S82" i="6"/>
  <c r="F81" i="6"/>
  <c r="S81" i="6"/>
  <c r="F80" i="6"/>
  <c r="S80" i="6"/>
  <c r="F79" i="6"/>
  <c r="S79" i="6"/>
  <c r="F78" i="6"/>
  <c r="S78" i="6"/>
  <c r="F77" i="6"/>
  <c r="S77" i="6"/>
  <c r="F76" i="6"/>
  <c r="S76" i="6"/>
  <c r="F75" i="6"/>
  <c r="S75" i="6"/>
  <c r="F74" i="6"/>
  <c r="S74" i="6"/>
  <c r="F73" i="6"/>
  <c r="S73" i="6"/>
  <c r="F93" i="6"/>
  <c r="S93" i="6"/>
  <c r="F92" i="6"/>
  <c r="S92" i="6"/>
  <c r="F91" i="6"/>
  <c r="S91" i="6"/>
  <c r="F90" i="6"/>
  <c r="S90" i="6"/>
  <c r="F89" i="6"/>
  <c r="S89" i="6"/>
  <c r="F88" i="6"/>
  <c r="S88" i="6"/>
  <c r="F87" i="6"/>
  <c r="S87" i="6"/>
  <c r="F86" i="6"/>
  <c r="S86" i="6"/>
  <c r="F85" i="6"/>
  <c r="S85" i="6"/>
  <c r="F84" i="6"/>
  <c r="S84" i="6"/>
  <c r="X123" i="6"/>
  <c r="X119" i="6"/>
  <c r="X114" i="6"/>
  <c r="X110" i="6"/>
  <c r="X112" i="6"/>
  <c r="X111" i="6"/>
  <c r="X105" i="6"/>
  <c r="X107" i="6"/>
  <c r="X102" i="6"/>
  <c r="X99" i="6"/>
  <c r="X116" i="6"/>
  <c r="X122" i="6"/>
  <c r="X121" i="6"/>
  <c r="X120" i="6"/>
  <c r="X92" i="6"/>
  <c r="X93" i="6"/>
  <c r="X88" i="6"/>
  <c r="X118" i="6"/>
  <c r="X117" i="6"/>
  <c r="X115" i="6"/>
  <c r="X108" i="6"/>
  <c r="X132" i="6"/>
  <c r="X131" i="6"/>
  <c r="X95" i="6"/>
  <c r="X83" i="6"/>
  <c r="X76" i="6"/>
  <c r="X130" i="6"/>
  <c r="X104" i="6"/>
  <c r="X101" i="6"/>
  <c r="X89" i="6"/>
  <c r="X129" i="6"/>
  <c r="X84" i="6"/>
  <c r="X82" i="6"/>
  <c r="X128" i="6"/>
  <c r="X91" i="6"/>
  <c r="X68" i="6"/>
  <c r="X98" i="6"/>
  <c r="X80" i="6"/>
  <c r="X96" i="6"/>
  <c r="X113" i="6"/>
  <c r="X94" i="6"/>
  <c r="X67" i="6"/>
  <c r="X103" i="6"/>
  <c r="X72" i="6"/>
  <c r="X73" i="6"/>
  <c r="X70" i="6"/>
  <c r="X127" i="6"/>
  <c r="X79" i="6"/>
  <c r="X90" i="6"/>
  <c r="X106" i="6"/>
  <c r="X100" i="6"/>
  <c r="X126" i="6"/>
  <c r="X87" i="6"/>
  <c r="X86" i="6"/>
  <c r="X85" i="6"/>
  <c r="X109" i="6"/>
  <c r="X64" i="6"/>
  <c r="X97" i="6"/>
  <c r="X77" i="6"/>
  <c r="X55" i="6"/>
  <c r="X75" i="6"/>
  <c r="X71" i="6"/>
  <c r="X74" i="6"/>
  <c r="X62" i="6"/>
  <c r="X125" i="6"/>
  <c r="X78" i="6"/>
  <c r="X61" i="6"/>
  <c r="X59" i="6"/>
  <c r="X81" i="6"/>
  <c r="X124" i="6"/>
  <c r="X54" i="6"/>
  <c r="X52" i="6"/>
  <c r="X66" i="6"/>
  <c r="X69" i="6"/>
  <c r="X50" i="6"/>
  <c r="X58" i="6"/>
  <c r="X46" i="6"/>
  <c r="X43" i="6"/>
  <c r="X57" i="6"/>
  <c r="X39" i="6"/>
  <c r="X48" i="6"/>
  <c r="X63" i="6"/>
  <c r="X65" i="6"/>
  <c r="X44" i="6"/>
  <c r="X60" i="6"/>
  <c r="X41" i="6"/>
  <c r="X42" i="6"/>
  <c r="X38" i="6"/>
  <c r="X53" i="6"/>
  <c r="X56" i="6"/>
  <c r="X33" i="6"/>
  <c r="X49" i="6"/>
  <c r="X51" i="6"/>
  <c r="X40" i="6"/>
  <c r="X27" i="6"/>
  <c r="X47" i="6"/>
  <c r="X36" i="6"/>
  <c r="X37" i="6"/>
  <c r="X25" i="6"/>
  <c r="X45" i="6"/>
  <c r="X32" i="6"/>
  <c r="X26" i="6"/>
  <c r="X30" i="6"/>
  <c r="X34" i="6"/>
  <c r="X35" i="6"/>
  <c r="X22" i="6"/>
  <c r="X31" i="6"/>
  <c r="X29" i="6"/>
  <c r="X24" i="6"/>
  <c r="X23" i="6"/>
  <c r="X28" i="6"/>
  <c r="X20" i="6"/>
  <c r="X17" i="6"/>
  <c r="X18" i="6"/>
  <c r="X16" i="6"/>
  <c r="X15" i="6"/>
  <c r="X12" i="6"/>
  <c r="X19" i="6"/>
  <c r="X11" i="6"/>
  <c r="X14" i="6"/>
  <c r="X13" i="6"/>
  <c r="X21" i="6"/>
  <c r="X10" i="6"/>
  <c r="X8" i="6"/>
  <c r="X9" i="6"/>
  <c r="X7" i="6"/>
  <c r="F7" i="5"/>
  <c r="S7" i="5"/>
  <c r="X131" i="5"/>
  <c r="X130" i="5"/>
  <c r="X129" i="5"/>
  <c r="X128" i="5"/>
  <c r="X127" i="5"/>
  <c r="X126" i="5"/>
  <c r="X24" i="5"/>
  <c r="X125" i="5"/>
  <c r="X124" i="5"/>
  <c r="X123" i="5"/>
  <c r="X88" i="5"/>
  <c r="X87" i="5"/>
  <c r="X32" i="5"/>
  <c r="F71" i="6"/>
  <c r="S71" i="6"/>
  <c r="F70" i="6"/>
  <c r="S70" i="6"/>
  <c r="F69" i="6"/>
  <c r="S69" i="6"/>
  <c r="F68" i="6"/>
  <c r="S68" i="6"/>
  <c r="F67" i="6"/>
  <c r="S67" i="6"/>
  <c r="F66" i="6"/>
  <c r="S66" i="6"/>
  <c r="F65" i="6"/>
  <c r="S65" i="6"/>
  <c r="F64" i="6"/>
  <c r="S64" i="6"/>
  <c r="F63" i="6"/>
  <c r="S63" i="6"/>
  <c r="F62" i="6"/>
  <c r="S62" i="6"/>
  <c r="F60" i="6"/>
  <c r="S60" i="6"/>
  <c r="F59" i="6"/>
  <c r="S59" i="6"/>
  <c r="F58" i="6"/>
  <c r="S58" i="6"/>
  <c r="F57" i="6"/>
  <c r="S57" i="6"/>
  <c r="F56" i="6"/>
  <c r="S56" i="6"/>
  <c r="F55" i="6"/>
  <c r="S55" i="6"/>
  <c r="F54" i="6"/>
  <c r="S54" i="6"/>
  <c r="F53" i="6"/>
  <c r="S53" i="6"/>
  <c r="F52" i="6"/>
  <c r="S52" i="6"/>
  <c r="F51" i="6"/>
  <c r="S51" i="6"/>
  <c r="F49" i="6"/>
  <c r="S49" i="6"/>
  <c r="F48" i="6"/>
  <c r="S48" i="6"/>
  <c r="F47" i="6"/>
  <c r="S47" i="6"/>
  <c r="F46" i="6"/>
  <c r="S46" i="6"/>
  <c r="F45" i="6"/>
  <c r="S45" i="6"/>
  <c r="F44" i="6"/>
  <c r="S44" i="6"/>
  <c r="F43" i="6"/>
  <c r="S43" i="6"/>
  <c r="F42" i="6"/>
  <c r="S42" i="6"/>
  <c r="F41" i="6"/>
  <c r="S41" i="6"/>
  <c r="F40" i="6"/>
  <c r="S40" i="6"/>
  <c r="F38" i="6"/>
  <c r="S38" i="6"/>
  <c r="F37" i="6"/>
  <c r="S37" i="6"/>
  <c r="F36" i="6"/>
  <c r="S36" i="6"/>
  <c r="F35" i="6"/>
  <c r="S35" i="6"/>
  <c r="F34" i="6"/>
  <c r="S34" i="6"/>
  <c r="F33" i="6"/>
  <c r="S33" i="6"/>
  <c r="F32" i="6"/>
  <c r="S32" i="6"/>
  <c r="F31" i="6"/>
  <c r="S31" i="6"/>
  <c r="F30" i="6"/>
  <c r="S30" i="6"/>
  <c r="F29" i="6"/>
  <c r="S29" i="6"/>
  <c r="F27" i="6"/>
  <c r="S27" i="6"/>
  <c r="F26" i="6"/>
  <c r="S26" i="6"/>
  <c r="F25" i="6"/>
  <c r="S25" i="6"/>
  <c r="F24" i="6"/>
  <c r="S24" i="6"/>
  <c r="F23" i="6"/>
  <c r="S23" i="6"/>
  <c r="F22" i="6"/>
  <c r="S22" i="6"/>
  <c r="F21" i="6"/>
  <c r="S21" i="6"/>
  <c r="F20" i="6"/>
  <c r="S20" i="6"/>
  <c r="F19" i="6"/>
  <c r="S19" i="6"/>
  <c r="F18" i="6"/>
  <c r="S18" i="6"/>
  <c r="F16" i="6"/>
  <c r="S16" i="6"/>
  <c r="F15" i="6"/>
  <c r="S15" i="6"/>
  <c r="F14" i="6"/>
  <c r="S14" i="6"/>
  <c r="F13" i="6"/>
  <c r="S13" i="6"/>
  <c r="F12" i="6"/>
  <c r="S12" i="6"/>
  <c r="F11" i="6"/>
  <c r="S11" i="6"/>
  <c r="F10" i="6"/>
  <c r="S10" i="6"/>
  <c r="F9" i="6"/>
  <c r="S9" i="6"/>
  <c r="F8" i="6"/>
  <c r="S8" i="6"/>
  <c r="X7" i="5"/>
  <c r="X11" i="5"/>
  <c r="X15" i="5"/>
  <c r="F62" i="5"/>
  <c r="S62" i="5"/>
  <c r="X107" i="5"/>
  <c r="X118" i="5"/>
  <c r="X92" i="5"/>
  <c r="X105" i="5"/>
  <c r="X117" i="5"/>
  <c r="X91" i="5"/>
  <c r="X109" i="5"/>
  <c r="X122" i="5"/>
  <c r="X113" i="5"/>
  <c r="X108" i="5"/>
  <c r="X97" i="5"/>
  <c r="X69" i="5"/>
  <c r="F66" i="5"/>
  <c r="X96" i="5"/>
  <c r="X85" i="5"/>
  <c r="X121" i="5"/>
  <c r="X120" i="5"/>
  <c r="X119" i="5"/>
  <c r="X98" i="5"/>
  <c r="X89" i="5"/>
  <c r="X101" i="5"/>
  <c r="X116" i="5"/>
  <c r="X115" i="5"/>
  <c r="X114" i="5"/>
  <c r="X103" i="5"/>
  <c r="X112" i="5"/>
  <c r="X111" i="5"/>
  <c r="X110" i="5"/>
  <c r="X73" i="5"/>
  <c r="X72" i="5"/>
  <c r="X106" i="5"/>
  <c r="X104" i="5"/>
  <c r="X102" i="5"/>
  <c r="X100" i="5"/>
  <c r="X78" i="5"/>
  <c r="X99" i="5"/>
  <c r="X65" i="5"/>
  <c r="X95" i="5"/>
  <c r="X94" i="5"/>
  <c r="X93" i="5"/>
  <c r="X76" i="5"/>
  <c r="X61" i="5"/>
  <c r="X90" i="5"/>
  <c r="X86" i="5"/>
  <c r="X62" i="5"/>
  <c r="X84" i="5"/>
  <c r="X83" i="5"/>
  <c r="X82" i="5"/>
  <c r="X81" i="5"/>
  <c r="X64" i="5"/>
  <c r="X80" i="5"/>
  <c r="X79" i="5"/>
  <c r="X77" i="5"/>
  <c r="X66" i="5"/>
  <c r="X75" i="5"/>
  <c r="X74" i="5"/>
  <c r="X71" i="5"/>
  <c r="X70" i="5"/>
  <c r="X55" i="5"/>
  <c r="X68" i="5"/>
  <c r="X53" i="5"/>
  <c r="X58" i="5"/>
  <c r="X67" i="5"/>
  <c r="X59" i="5"/>
  <c r="X63" i="5"/>
  <c r="X60" i="5"/>
  <c r="X47" i="5"/>
  <c r="X46" i="5"/>
  <c r="X44" i="5"/>
  <c r="X52" i="5"/>
  <c r="X49" i="5"/>
  <c r="X57" i="5"/>
  <c r="X56" i="5"/>
  <c r="X42" i="5"/>
  <c r="X54" i="5"/>
  <c r="X45" i="5"/>
  <c r="X51" i="5"/>
  <c r="X38" i="5"/>
  <c r="X39" i="5"/>
  <c r="X50" i="5"/>
  <c r="X48" i="5"/>
  <c r="X34" i="5"/>
  <c r="X36" i="5"/>
  <c r="X43" i="5"/>
  <c r="X31" i="5"/>
  <c r="X41" i="5"/>
  <c r="X30" i="5"/>
  <c r="X29" i="5"/>
  <c r="X27" i="5"/>
  <c r="X40" i="5"/>
  <c r="X37" i="5"/>
  <c r="X26" i="5"/>
  <c r="X28" i="5"/>
  <c r="X20" i="5"/>
  <c r="X22" i="5"/>
  <c r="X19" i="5"/>
  <c r="X25" i="5"/>
  <c r="X23" i="5"/>
  <c r="X35" i="5"/>
  <c r="X21" i="5"/>
  <c r="X16" i="5"/>
  <c r="X33" i="5"/>
  <c r="X18" i="5"/>
  <c r="X17" i="5"/>
  <c r="X14" i="5"/>
  <c r="X13" i="5"/>
  <c r="X10" i="5"/>
  <c r="X12" i="5"/>
  <c r="X9" i="5"/>
  <c r="X8" i="5"/>
  <c r="F82" i="5"/>
  <c r="S82" i="5"/>
  <c r="F81" i="5"/>
  <c r="S81" i="5"/>
  <c r="F80" i="5"/>
  <c r="S80" i="5"/>
  <c r="F79" i="5"/>
  <c r="S79" i="5"/>
  <c r="F78" i="5"/>
  <c r="S78" i="5"/>
  <c r="F77" i="5"/>
  <c r="S77" i="5"/>
  <c r="F76" i="5"/>
  <c r="S76" i="5"/>
  <c r="F75" i="5"/>
  <c r="S75" i="5"/>
  <c r="F74" i="5"/>
  <c r="S74" i="5"/>
  <c r="F73" i="5"/>
  <c r="S73" i="5"/>
  <c r="F71" i="5"/>
  <c r="S71" i="5"/>
  <c r="F70" i="5"/>
  <c r="S70" i="5"/>
  <c r="F69" i="5"/>
  <c r="S69" i="5"/>
  <c r="F68" i="5"/>
  <c r="S68" i="5"/>
  <c r="F67" i="5"/>
  <c r="S67" i="5"/>
  <c r="S66" i="5"/>
  <c r="F65" i="5"/>
  <c r="S65" i="5"/>
  <c r="F64" i="5"/>
  <c r="S64" i="5"/>
  <c r="F63" i="5"/>
  <c r="S63" i="5"/>
  <c r="F60" i="5"/>
  <c r="S60" i="5"/>
  <c r="F59" i="5"/>
  <c r="S59" i="5"/>
  <c r="F58" i="5"/>
  <c r="S58" i="5"/>
  <c r="F57" i="5"/>
  <c r="S57" i="5"/>
  <c r="F56" i="5"/>
  <c r="S56" i="5"/>
  <c r="F55" i="5"/>
  <c r="S55" i="5"/>
  <c r="F54" i="5"/>
  <c r="S54" i="5"/>
  <c r="F53" i="5"/>
  <c r="S53" i="5"/>
  <c r="F52" i="5"/>
  <c r="S52" i="5"/>
  <c r="F51" i="5"/>
  <c r="S51" i="5"/>
  <c r="F49" i="5"/>
  <c r="S49" i="5"/>
  <c r="F48" i="5"/>
  <c r="S48" i="5"/>
  <c r="F47" i="5"/>
  <c r="S47" i="5"/>
  <c r="F46" i="5"/>
  <c r="S46" i="5"/>
  <c r="F45" i="5"/>
  <c r="S45" i="5"/>
  <c r="F44" i="5"/>
  <c r="S44" i="5"/>
  <c r="F43" i="5"/>
  <c r="S43" i="5"/>
  <c r="F42" i="5"/>
  <c r="S42" i="5"/>
  <c r="F41" i="5"/>
  <c r="S41" i="5"/>
  <c r="F40" i="5"/>
  <c r="S40" i="5"/>
  <c r="F38" i="5"/>
  <c r="S38" i="5"/>
  <c r="F37" i="5"/>
  <c r="S37" i="5"/>
  <c r="F36" i="5"/>
  <c r="S36" i="5"/>
  <c r="F35" i="5"/>
  <c r="S35" i="5"/>
  <c r="F34" i="5"/>
  <c r="S34" i="5"/>
  <c r="F33" i="5"/>
  <c r="S33" i="5"/>
  <c r="F32" i="5"/>
  <c r="S32" i="5"/>
  <c r="F31" i="5"/>
  <c r="S31" i="5"/>
  <c r="F30" i="5"/>
  <c r="S30" i="5"/>
  <c r="F29" i="5"/>
  <c r="S29" i="5"/>
  <c r="F27" i="5"/>
  <c r="S27" i="5"/>
  <c r="F26" i="5"/>
  <c r="S26" i="5"/>
  <c r="F25" i="5"/>
  <c r="S25" i="5"/>
  <c r="F24" i="5"/>
  <c r="S24" i="5"/>
  <c r="F23" i="5"/>
  <c r="S23" i="5"/>
  <c r="F22" i="5"/>
  <c r="S22" i="5"/>
  <c r="F21" i="5"/>
  <c r="S21" i="5"/>
  <c r="F20" i="5"/>
  <c r="S20" i="5"/>
  <c r="F19" i="5"/>
  <c r="S19" i="5"/>
  <c r="F18" i="5"/>
  <c r="S18" i="5"/>
  <c r="F16" i="5"/>
  <c r="S16" i="5"/>
  <c r="F15" i="5"/>
  <c r="S15" i="5"/>
  <c r="F14" i="5"/>
  <c r="S14" i="5"/>
  <c r="F13" i="5"/>
  <c r="S13" i="5"/>
  <c r="F12" i="5"/>
  <c r="S12" i="5"/>
  <c r="F11" i="5"/>
  <c r="S11" i="5"/>
  <c r="F10" i="5"/>
  <c r="S10" i="5"/>
  <c r="F9" i="5"/>
  <c r="S9" i="5"/>
  <c r="F8" i="5"/>
  <c r="S8" i="5"/>
  <c r="X109" i="1"/>
  <c r="X106" i="1"/>
  <c r="F21" i="1"/>
  <c r="S21" i="1"/>
  <c r="F7" i="1"/>
  <c r="S7" i="1"/>
  <c r="X98" i="1"/>
  <c r="X81" i="1"/>
  <c r="X94" i="1"/>
  <c r="X85" i="1"/>
  <c r="X86" i="1"/>
  <c r="X80" i="1"/>
  <c r="X102" i="1"/>
  <c r="X108" i="1"/>
  <c r="X103" i="1"/>
  <c r="X89" i="1"/>
  <c r="X107" i="1"/>
  <c r="X84" i="1"/>
  <c r="X105" i="1"/>
  <c r="X104" i="1"/>
  <c r="X77" i="1"/>
  <c r="X88" i="1"/>
  <c r="X101" i="1"/>
  <c r="X100" i="1"/>
  <c r="X99" i="1"/>
  <c r="X97" i="1"/>
  <c r="X96" i="1"/>
  <c r="X95" i="1"/>
  <c r="X68" i="1"/>
  <c r="X70" i="1"/>
  <c r="X83" i="1"/>
  <c r="X61" i="1"/>
  <c r="X93" i="1"/>
  <c r="X92" i="1"/>
  <c r="X91" i="1"/>
  <c r="X63" i="1"/>
  <c r="X90" i="1"/>
  <c r="X87" i="1"/>
  <c r="X64" i="1"/>
  <c r="X82" i="1"/>
  <c r="X66" i="1"/>
  <c r="X79" i="1"/>
  <c r="X78" i="1"/>
  <c r="X59" i="1"/>
  <c r="X76" i="1"/>
  <c r="X75" i="1"/>
  <c r="X74" i="1"/>
  <c r="X73" i="1"/>
  <c r="X72" i="1"/>
  <c r="X55" i="1"/>
  <c r="X71" i="1"/>
  <c r="X54" i="1"/>
  <c r="X69" i="1"/>
  <c r="X60" i="1"/>
  <c r="X53" i="1"/>
  <c r="X48" i="1"/>
  <c r="X67" i="1"/>
  <c r="X56" i="1"/>
  <c r="X65" i="1"/>
  <c r="X44" i="1"/>
  <c r="X62" i="1"/>
  <c r="X50" i="1"/>
  <c r="X47" i="1"/>
  <c r="X49" i="1"/>
  <c r="X58" i="1"/>
  <c r="X57" i="1"/>
  <c r="X52" i="1"/>
  <c r="X46" i="1"/>
  <c r="X51" i="1"/>
  <c r="X40" i="1"/>
  <c r="X43" i="1"/>
  <c r="X37" i="1"/>
  <c r="X36" i="1"/>
  <c r="X33" i="1"/>
  <c r="X45" i="1"/>
  <c r="X39" i="1"/>
  <c r="X28" i="1"/>
  <c r="X42" i="1"/>
  <c r="X19" i="1"/>
  <c r="X31" i="1"/>
  <c r="X41" i="1"/>
  <c r="X26" i="1"/>
  <c r="X35" i="1"/>
  <c r="X22" i="1"/>
  <c r="X23" i="1"/>
  <c r="X20" i="1"/>
  <c r="X27" i="1"/>
  <c r="X16" i="1"/>
  <c r="X38" i="1"/>
  <c r="X15" i="1"/>
  <c r="X25" i="1"/>
  <c r="X17" i="1"/>
  <c r="X24" i="1"/>
  <c r="X34" i="1"/>
  <c r="X32" i="1"/>
  <c r="X30" i="1"/>
  <c r="X29" i="1"/>
  <c r="X13" i="1"/>
  <c r="X21" i="1"/>
  <c r="X14" i="1"/>
  <c r="X18" i="1"/>
  <c r="X9" i="1"/>
  <c r="X12" i="1"/>
  <c r="X10" i="1"/>
  <c r="X11" i="1"/>
  <c r="X8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F73" i="1"/>
  <c r="S73" i="1"/>
  <c r="F72" i="1"/>
  <c r="S72" i="1"/>
  <c r="F71" i="1"/>
  <c r="S71" i="1"/>
  <c r="F70" i="1"/>
  <c r="S70" i="1"/>
  <c r="F69" i="1"/>
  <c r="S69" i="1"/>
  <c r="F68" i="1"/>
  <c r="S68" i="1"/>
  <c r="F67" i="1"/>
  <c r="S67" i="1"/>
  <c r="F66" i="1"/>
  <c r="S66" i="1"/>
  <c r="F65" i="1"/>
  <c r="S65" i="1"/>
  <c r="F64" i="1"/>
  <c r="S64" i="1"/>
  <c r="F63" i="1"/>
  <c r="S63" i="1"/>
  <c r="F62" i="1"/>
  <c r="S62" i="1"/>
  <c r="F60" i="1"/>
  <c r="S60" i="1"/>
  <c r="F59" i="1"/>
  <c r="S59" i="1"/>
  <c r="F58" i="1"/>
  <c r="S58" i="1"/>
  <c r="F57" i="1"/>
  <c r="S57" i="1"/>
  <c r="F56" i="1"/>
  <c r="S56" i="1"/>
  <c r="F55" i="1"/>
  <c r="S55" i="1"/>
  <c r="F54" i="1"/>
  <c r="S54" i="1"/>
  <c r="F53" i="1"/>
  <c r="S53" i="1"/>
  <c r="F52" i="1"/>
  <c r="S52" i="1"/>
  <c r="F51" i="1"/>
  <c r="S51" i="1"/>
  <c r="F49" i="1"/>
  <c r="S49" i="1"/>
  <c r="F48" i="1"/>
  <c r="S48" i="1"/>
  <c r="F47" i="1"/>
  <c r="S47" i="1"/>
  <c r="F46" i="1"/>
  <c r="S46" i="1"/>
  <c r="F45" i="1"/>
  <c r="S45" i="1"/>
  <c r="F44" i="1"/>
  <c r="S44" i="1"/>
  <c r="F43" i="1"/>
  <c r="S43" i="1"/>
  <c r="F42" i="1"/>
  <c r="S42" i="1"/>
  <c r="F41" i="1"/>
  <c r="S41" i="1"/>
  <c r="F40" i="1"/>
  <c r="S40" i="1"/>
  <c r="F38" i="1"/>
  <c r="S38" i="1"/>
  <c r="F37" i="1"/>
  <c r="S37" i="1"/>
  <c r="F36" i="1"/>
  <c r="S36" i="1"/>
  <c r="F35" i="1"/>
  <c r="S35" i="1"/>
  <c r="F34" i="1"/>
  <c r="S34" i="1"/>
  <c r="F33" i="1"/>
  <c r="S33" i="1"/>
  <c r="F32" i="1"/>
  <c r="S32" i="1"/>
  <c r="F31" i="1"/>
  <c r="S31" i="1"/>
  <c r="F30" i="1"/>
  <c r="S30" i="1"/>
  <c r="F29" i="1"/>
  <c r="S29" i="1"/>
  <c r="F27" i="1"/>
  <c r="S27" i="1"/>
  <c r="F26" i="1"/>
  <c r="S26" i="1"/>
  <c r="F25" i="1"/>
  <c r="S25" i="1"/>
  <c r="F24" i="1"/>
  <c r="S24" i="1"/>
  <c r="F23" i="1"/>
  <c r="S23" i="1"/>
  <c r="F22" i="1"/>
  <c r="S22" i="1"/>
  <c r="F20" i="1"/>
  <c r="S20" i="1"/>
  <c r="F19" i="1"/>
  <c r="S19" i="1"/>
  <c r="F18" i="1"/>
  <c r="S18" i="1"/>
  <c r="F16" i="1"/>
  <c r="S16" i="1"/>
  <c r="F15" i="1"/>
  <c r="S15" i="1"/>
  <c r="F14" i="1"/>
  <c r="S14" i="1"/>
  <c r="F13" i="1"/>
  <c r="S13" i="1"/>
  <c r="F12" i="1"/>
  <c r="S12" i="1"/>
  <c r="F11" i="1"/>
  <c r="S11" i="1"/>
  <c r="F10" i="1"/>
  <c r="S10" i="1"/>
  <c r="F9" i="1"/>
  <c r="S9" i="1"/>
  <c r="F8" i="1"/>
  <c r="S8" i="1"/>
  <c r="F13" i="2"/>
  <c r="S13" i="2"/>
  <c r="F10" i="2"/>
  <c r="S10" i="2"/>
  <c r="F9" i="2"/>
  <c r="S9" i="2"/>
  <c r="F8" i="2"/>
  <c r="S8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F64" i="2"/>
  <c r="S64" i="2"/>
  <c r="F65" i="2"/>
  <c r="S65" i="2"/>
  <c r="F66" i="2"/>
  <c r="S66" i="2"/>
  <c r="F67" i="2"/>
  <c r="S67" i="2"/>
  <c r="F68" i="2"/>
  <c r="S68" i="2"/>
  <c r="F69" i="2"/>
  <c r="S69" i="2"/>
  <c r="F70" i="2"/>
  <c r="S70" i="2"/>
  <c r="F71" i="2"/>
  <c r="S71" i="2"/>
  <c r="F72" i="2"/>
  <c r="S72" i="2"/>
  <c r="F73" i="2"/>
  <c r="S73" i="2"/>
  <c r="F74" i="2"/>
  <c r="S74" i="2"/>
  <c r="F75" i="2"/>
  <c r="S75" i="2"/>
  <c r="F76" i="2"/>
  <c r="S76" i="2"/>
  <c r="F63" i="2"/>
  <c r="S63" i="2"/>
  <c r="F53" i="2"/>
  <c r="S53" i="2"/>
  <c r="F54" i="2"/>
  <c r="S54" i="2"/>
  <c r="F55" i="2"/>
  <c r="S55" i="2"/>
  <c r="F56" i="2"/>
  <c r="S56" i="2"/>
  <c r="F57" i="2"/>
  <c r="S57" i="2"/>
  <c r="F58" i="2"/>
  <c r="S58" i="2"/>
  <c r="F59" i="2"/>
  <c r="S59" i="2"/>
  <c r="F60" i="2"/>
  <c r="S60" i="2"/>
  <c r="F61" i="2"/>
  <c r="S61" i="2"/>
  <c r="F52" i="2"/>
  <c r="S52" i="2"/>
  <c r="F42" i="2"/>
  <c r="S42" i="2"/>
  <c r="F43" i="2"/>
  <c r="S43" i="2"/>
  <c r="F44" i="2"/>
  <c r="S44" i="2"/>
  <c r="F45" i="2"/>
  <c r="S45" i="2"/>
  <c r="F46" i="2"/>
  <c r="S46" i="2"/>
  <c r="F47" i="2"/>
  <c r="S47" i="2"/>
  <c r="F48" i="2"/>
  <c r="S48" i="2"/>
  <c r="F49" i="2"/>
  <c r="S49" i="2"/>
  <c r="F50" i="2"/>
  <c r="S50" i="2"/>
  <c r="F41" i="2"/>
  <c r="S41" i="2"/>
  <c r="F31" i="2"/>
  <c r="S31" i="2"/>
  <c r="F32" i="2"/>
  <c r="S32" i="2"/>
  <c r="F33" i="2"/>
  <c r="S33" i="2"/>
  <c r="F34" i="2"/>
  <c r="S34" i="2"/>
  <c r="F35" i="2"/>
  <c r="S35" i="2"/>
  <c r="F36" i="2"/>
  <c r="S36" i="2"/>
  <c r="F37" i="2"/>
  <c r="S37" i="2"/>
  <c r="F38" i="2"/>
  <c r="S38" i="2"/>
  <c r="F39" i="2"/>
  <c r="S39" i="2"/>
  <c r="F30" i="2"/>
  <c r="S30" i="2"/>
  <c r="F20" i="2"/>
  <c r="S20" i="2"/>
  <c r="F21" i="2"/>
  <c r="S21" i="2"/>
  <c r="F22" i="2"/>
  <c r="S22" i="2"/>
  <c r="F23" i="2"/>
  <c r="S23" i="2"/>
  <c r="F24" i="2"/>
  <c r="S24" i="2"/>
  <c r="F25" i="2"/>
  <c r="S25" i="2"/>
  <c r="F26" i="2"/>
  <c r="S26" i="2"/>
  <c r="F27" i="2"/>
  <c r="S27" i="2"/>
  <c r="F28" i="2"/>
  <c r="S28" i="2"/>
  <c r="F19" i="2"/>
  <c r="S19" i="2"/>
  <c r="F11" i="2"/>
  <c r="S11" i="2"/>
  <c r="F12" i="2"/>
  <c r="S12" i="2"/>
  <c r="F14" i="2"/>
  <c r="S14" i="2"/>
  <c r="F15" i="2"/>
  <c r="S15" i="2"/>
  <c r="F16" i="2"/>
  <c r="S16" i="2"/>
  <c r="F17" i="2"/>
  <c r="S17" i="2"/>
  <c r="F69" i="3"/>
  <c r="R69" i="3"/>
  <c r="F68" i="3"/>
  <c r="R68" i="3"/>
  <c r="F67" i="3"/>
  <c r="R67" i="3"/>
  <c r="F66" i="3"/>
  <c r="R66" i="3"/>
  <c r="F65" i="3"/>
  <c r="R65" i="3"/>
  <c r="F64" i="3"/>
  <c r="R64" i="3"/>
  <c r="F63" i="3"/>
  <c r="R63" i="3"/>
  <c r="F62" i="3"/>
  <c r="R62" i="3"/>
  <c r="F60" i="3"/>
  <c r="R60" i="3"/>
  <c r="F59" i="3"/>
  <c r="R59" i="3"/>
  <c r="F58" i="3"/>
  <c r="R58" i="3"/>
  <c r="F57" i="3"/>
  <c r="R57" i="3"/>
  <c r="F56" i="3"/>
  <c r="R56" i="3"/>
  <c r="F55" i="3"/>
  <c r="R55" i="3"/>
  <c r="F54" i="3"/>
  <c r="R54" i="3"/>
  <c r="F53" i="3"/>
  <c r="R53" i="3"/>
  <c r="F51" i="3"/>
  <c r="R51" i="3"/>
  <c r="F50" i="3"/>
  <c r="R50" i="3"/>
  <c r="F49" i="3"/>
  <c r="R49" i="3"/>
  <c r="F48" i="3"/>
  <c r="R48" i="3"/>
  <c r="F47" i="3"/>
  <c r="R47" i="3"/>
  <c r="F46" i="3"/>
  <c r="R46" i="3"/>
  <c r="F45" i="3"/>
  <c r="R45" i="3"/>
  <c r="F44" i="3"/>
  <c r="R44" i="3"/>
  <c r="F42" i="3"/>
  <c r="R42" i="3"/>
  <c r="F41" i="3"/>
  <c r="R41" i="3"/>
  <c r="F40" i="3"/>
  <c r="R40" i="3"/>
  <c r="F39" i="3"/>
  <c r="R39" i="3"/>
  <c r="F38" i="3"/>
  <c r="R38" i="3"/>
  <c r="F37" i="3"/>
  <c r="R37" i="3"/>
  <c r="F36" i="3"/>
  <c r="R36" i="3"/>
  <c r="F35" i="3"/>
  <c r="R35" i="3"/>
  <c r="F33" i="3"/>
  <c r="R33" i="3"/>
  <c r="F32" i="3"/>
  <c r="R32" i="3"/>
  <c r="F31" i="3"/>
  <c r="R31" i="3"/>
  <c r="F30" i="3"/>
  <c r="R30" i="3"/>
  <c r="F29" i="3"/>
  <c r="R29" i="3"/>
  <c r="F28" i="3"/>
  <c r="R28" i="3"/>
  <c r="F27" i="3"/>
  <c r="R27" i="3"/>
  <c r="F26" i="3"/>
  <c r="R26" i="3"/>
  <c r="F24" i="3"/>
  <c r="R24" i="3"/>
  <c r="F23" i="3"/>
  <c r="R23" i="3"/>
  <c r="F22" i="3"/>
  <c r="R22" i="3"/>
  <c r="F21" i="3"/>
  <c r="R21" i="3"/>
  <c r="F20" i="3"/>
  <c r="R20" i="3"/>
  <c r="F19" i="3"/>
  <c r="R19" i="3"/>
  <c r="F18" i="3"/>
  <c r="R18" i="3"/>
  <c r="F17" i="3"/>
  <c r="R17" i="3"/>
  <c r="F15" i="3"/>
  <c r="R15" i="3"/>
  <c r="F14" i="3"/>
  <c r="R14" i="3"/>
  <c r="F13" i="3"/>
  <c r="R13" i="3"/>
  <c r="F12" i="3"/>
  <c r="R12" i="3"/>
  <c r="F11" i="3"/>
  <c r="R11" i="3"/>
  <c r="F10" i="3"/>
  <c r="R10" i="3"/>
  <c r="F9" i="3"/>
  <c r="R9" i="3"/>
  <c r="F8" i="3"/>
  <c r="R8" i="3"/>
  <c r="F78" i="4"/>
  <c r="R78" i="4"/>
  <c r="F77" i="4"/>
  <c r="R77" i="4"/>
  <c r="F76" i="4"/>
  <c r="R76" i="4"/>
  <c r="F75" i="4"/>
  <c r="R75" i="4"/>
  <c r="F74" i="4"/>
  <c r="R74" i="4"/>
  <c r="F73" i="4"/>
  <c r="R73" i="4"/>
  <c r="F72" i="4"/>
  <c r="R72" i="4"/>
  <c r="F71" i="4"/>
  <c r="R71" i="4"/>
  <c r="F69" i="4"/>
  <c r="R69" i="4"/>
  <c r="F68" i="4"/>
  <c r="R68" i="4"/>
  <c r="F67" i="4"/>
  <c r="R67" i="4"/>
  <c r="F66" i="4"/>
  <c r="R66" i="4"/>
  <c r="F65" i="4"/>
  <c r="R65" i="4"/>
  <c r="F64" i="4"/>
  <c r="R64" i="4"/>
  <c r="F63" i="4"/>
  <c r="R63" i="4"/>
  <c r="F62" i="4"/>
  <c r="R62" i="4"/>
  <c r="F60" i="4"/>
  <c r="R60" i="4"/>
  <c r="F59" i="4"/>
  <c r="R59" i="4"/>
  <c r="F58" i="4"/>
  <c r="R58" i="4"/>
  <c r="F57" i="4"/>
  <c r="R57" i="4"/>
  <c r="F56" i="4"/>
  <c r="R56" i="4"/>
  <c r="F55" i="4"/>
  <c r="R55" i="4"/>
  <c r="F54" i="4"/>
  <c r="R54" i="4"/>
  <c r="F53" i="4"/>
  <c r="R53" i="4"/>
  <c r="F51" i="4"/>
  <c r="R51" i="4"/>
  <c r="F50" i="4"/>
  <c r="R50" i="4"/>
  <c r="F49" i="4"/>
  <c r="R49" i="4"/>
  <c r="F48" i="4"/>
  <c r="R48" i="4"/>
  <c r="F47" i="4"/>
  <c r="R47" i="4"/>
  <c r="F46" i="4"/>
  <c r="R46" i="4"/>
  <c r="F45" i="4"/>
  <c r="R45" i="4"/>
  <c r="F44" i="4"/>
  <c r="R44" i="4"/>
  <c r="F42" i="4"/>
  <c r="R42" i="4"/>
  <c r="F41" i="4"/>
  <c r="R41" i="4"/>
  <c r="F40" i="4"/>
  <c r="R40" i="4"/>
  <c r="F39" i="4"/>
  <c r="R39" i="4"/>
  <c r="F38" i="4"/>
  <c r="R38" i="4"/>
  <c r="F37" i="4"/>
  <c r="R37" i="4"/>
  <c r="F36" i="4"/>
  <c r="R36" i="4"/>
  <c r="F35" i="4"/>
  <c r="R35" i="4"/>
  <c r="F33" i="4"/>
  <c r="R33" i="4"/>
  <c r="F32" i="4"/>
  <c r="R32" i="4"/>
  <c r="F31" i="4"/>
  <c r="R31" i="4"/>
  <c r="F30" i="4"/>
  <c r="R30" i="4"/>
  <c r="F29" i="4"/>
  <c r="R29" i="4"/>
  <c r="F28" i="4"/>
  <c r="R28" i="4"/>
  <c r="F27" i="4"/>
  <c r="R27" i="4"/>
  <c r="F26" i="4"/>
  <c r="R26" i="4"/>
  <c r="F24" i="4"/>
  <c r="R24" i="4"/>
  <c r="F23" i="4"/>
  <c r="R23" i="4"/>
  <c r="F22" i="4"/>
  <c r="R22" i="4"/>
  <c r="F21" i="4"/>
  <c r="R21" i="4"/>
  <c r="F20" i="4"/>
  <c r="R20" i="4"/>
  <c r="F19" i="4"/>
  <c r="R19" i="4"/>
  <c r="F18" i="4"/>
  <c r="R18" i="4"/>
  <c r="F17" i="4"/>
  <c r="R17" i="4"/>
  <c r="F15" i="4"/>
  <c r="R15" i="4"/>
  <c r="F14" i="4"/>
  <c r="R14" i="4"/>
  <c r="F13" i="4"/>
  <c r="R13" i="4"/>
  <c r="F12" i="4"/>
  <c r="R12" i="4"/>
  <c r="F11" i="4"/>
  <c r="R11" i="4"/>
  <c r="F10" i="4"/>
  <c r="R10" i="4"/>
  <c r="F9" i="4"/>
  <c r="R9" i="4"/>
  <c r="F8" i="4"/>
  <c r="R8" i="4"/>
  <c r="X7" i="1"/>
</calcChain>
</file>

<file path=xl/sharedStrings.xml><?xml version="1.0" encoding="utf-8"?>
<sst xmlns="http://schemas.openxmlformats.org/spreadsheetml/2006/main" count="3221" uniqueCount="360">
  <si>
    <t>Назва команди</t>
  </si>
  <si>
    <t>Вотранс</t>
  </si>
  <si>
    <t>Ковель-Волинь</t>
  </si>
  <si>
    <t>Волиньагротех</t>
  </si>
  <si>
    <t>Надія</t>
  </si>
  <si>
    <t>Шанс-Авто</t>
  </si>
  <si>
    <t>ЛСТМ</t>
  </si>
  <si>
    <t>Торпедо</t>
  </si>
  <si>
    <t>Надія 2</t>
  </si>
  <si>
    <t>Кураж</t>
  </si>
  <si>
    <t>Агропродукт</t>
  </si>
  <si>
    <t>Вікторія Луцьк</t>
  </si>
  <si>
    <t>Нова лінія</t>
  </si>
  <si>
    <t>Динамо</t>
  </si>
  <si>
    <t>Олімпія</t>
  </si>
  <si>
    <t>Атлетик</t>
  </si>
  <si>
    <t>Мідас</t>
  </si>
  <si>
    <t>Камаз-Агро</t>
  </si>
  <si>
    <t>Стелла</t>
  </si>
  <si>
    <t>Колос</t>
  </si>
  <si>
    <t>Агромат</t>
  </si>
  <si>
    <t>Фк Мар'янівка</t>
  </si>
  <si>
    <t>Олімп</t>
  </si>
  <si>
    <t>Метеор</t>
  </si>
  <si>
    <t>Нововолинськ ТТІ</t>
  </si>
  <si>
    <t>ФК Рятівник</t>
  </si>
  <si>
    <t>Модерн-Експо</t>
  </si>
  <si>
    <t>Козаки</t>
  </si>
  <si>
    <t>Вотранс 2</t>
  </si>
  <si>
    <t>Забіяка</t>
  </si>
  <si>
    <t>Бережанка</t>
  </si>
  <si>
    <t>Сахарадо</t>
  </si>
  <si>
    <t>Штурм</t>
  </si>
  <si>
    <t>Луцьктепло</t>
  </si>
  <si>
    <t>Атлетік Цумань</t>
  </si>
  <si>
    <t>Любарт</t>
  </si>
  <si>
    <t>Колос 2</t>
  </si>
  <si>
    <t>Юність Переспа</t>
  </si>
  <si>
    <t>Торчин</t>
  </si>
  <si>
    <t>Шігірюм</t>
  </si>
  <si>
    <t>Хорлупи</t>
  </si>
  <si>
    <t>West Side</t>
  </si>
  <si>
    <t>Волиньсталь</t>
  </si>
  <si>
    <t>HUDSON</t>
  </si>
  <si>
    <t>Дідичі</t>
  </si>
  <si>
    <t>Приват</t>
  </si>
  <si>
    <t>Ярд</t>
  </si>
  <si>
    <t>Tatrafan film</t>
  </si>
  <si>
    <t>Регулярний чемпіонат</t>
  </si>
  <si>
    <t>Кубок</t>
  </si>
  <si>
    <t>стадія</t>
  </si>
  <si>
    <t>1\4</t>
  </si>
  <si>
    <t>1\2</t>
  </si>
  <si>
    <t>1\8</t>
  </si>
  <si>
    <t>Фінал</t>
  </si>
  <si>
    <t>Плей офф</t>
  </si>
  <si>
    <t>Переможець</t>
  </si>
  <si>
    <t>Всеукраїнські змагання АФЛУ</t>
  </si>
  <si>
    <t>Участь</t>
  </si>
  <si>
    <t>Загальна сума</t>
  </si>
  <si>
    <t>Вілія Млинів</t>
  </si>
  <si>
    <t>ТТІ Шахтар</t>
  </si>
  <si>
    <t>NERIS Авангард</t>
  </si>
  <si>
    <t>ФК Олика</t>
  </si>
  <si>
    <t>ХФК Фіміам</t>
  </si>
  <si>
    <t>Теремно Хліб</t>
  </si>
  <si>
    <t>ФК Топільно</t>
  </si>
  <si>
    <t>FC Respect</t>
  </si>
  <si>
    <t>Joma Луцьк</t>
  </si>
  <si>
    <t>KroshuStarsLutsk</t>
  </si>
  <si>
    <t>Волинь АТО</t>
  </si>
  <si>
    <t>Фк Духче</t>
  </si>
  <si>
    <t>МФК Горохів</t>
  </si>
  <si>
    <t>Фк Волинь U-16</t>
  </si>
  <si>
    <t>Фк Острожець</t>
  </si>
  <si>
    <t>рейтинг ліги</t>
  </si>
  <si>
    <t>к-сть очок</t>
  </si>
  <si>
    <t>бали</t>
  </si>
  <si>
    <t>МФК Хорів</t>
  </si>
  <si>
    <t>Aкcent</t>
  </si>
  <si>
    <t>Модерн Експо</t>
  </si>
  <si>
    <t>Радивилівмолоко</t>
  </si>
  <si>
    <t>Вілія Луцьк</t>
  </si>
  <si>
    <t>ФК Мар'янівка</t>
  </si>
  <si>
    <t>Володимирівка-Ветеран</t>
  </si>
  <si>
    <t>Камаз-Агро Острожець</t>
  </si>
  <si>
    <t>Ласка-2</t>
  </si>
  <si>
    <t>СК Горохів-Юніор</t>
  </si>
  <si>
    <t>Вокар-Ковель</t>
  </si>
  <si>
    <t>Stella</t>
  </si>
  <si>
    <t>НФК Боратин</t>
  </si>
  <si>
    <t>Фк Рятівник</t>
  </si>
  <si>
    <t>Фк Топільно</t>
  </si>
  <si>
    <t>Вілія 2 Млинів</t>
  </si>
  <si>
    <t>Fc Respect</t>
  </si>
  <si>
    <t>Спецтех-Сахарадо</t>
  </si>
  <si>
    <t>МФК РадиМо</t>
  </si>
  <si>
    <t>МФК ГранітБуд</t>
  </si>
  <si>
    <t>KroshuLutsk</t>
  </si>
  <si>
    <t>Tatrafan</t>
  </si>
  <si>
    <t>Akcent</t>
  </si>
  <si>
    <t>Кременець</t>
  </si>
  <si>
    <t>Волиньсталь-Любарт</t>
  </si>
  <si>
    <t>Прип'ять Любешів</t>
  </si>
  <si>
    <t>Волиньобленерго</t>
  </si>
  <si>
    <t>Варта переможців</t>
  </si>
  <si>
    <t>Ротан плюс</t>
  </si>
  <si>
    <t>Фк Феміда Юнайтед</t>
  </si>
  <si>
    <t>ХФК Фіміам 2</t>
  </si>
  <si>
    <t>Імпульс</t>
  </si>
  <si>
    <t>Фк Арсенал</t>
  </si>
  <si>
    <t>Атлетік Дорогостаї</t>
  </si>
  <si>
    <t>Фк Вілія-Дежа</t>
  </si>
  <si>
    <t>Фк Бельбек</t>
  </si>
  <si>
    <t>Фк Лішня</t>
  </si>
  <si>
    <t>OGGO Team</t>
  </si>
  <si>
    <t>ФК Любарт</t>
  </si>
  <si>
    <t>Підсумковий 2019</t>
  </si>
  <si>
    <t>Мілан Кременець</t>
  </si>
  <si>
    <t>Юність Дорогостаї Вілія2</t>
  </si>
  <si>
    <t>ПІК-БУД Лучеськ</t>
  </si>
  <si>
    <t>МФК Гранітбуд Екслюзив</t>
  </si>
  <si>
    <t>Вотранс 3 юніор</t>
  </si>
  <si>
    <t>ПАККО</t>
  </si>
  <si>
    <t>Вілія</t>
  </si>
  <si>
    <t>Екоресурси Волині</t>
  </si>
  <si>
    <t>Вікторія Млинів</t>
  </si>
  <si>
    <t>Бренд Груп</t>
  </si>
  <si>
    <t>Авангард 040</t>
  </si>
  <si>
    <t>Володимирівка Ветеран</t>
  </si>
  <si>
    <t>Теремно хліб</t>
  </si>
  <si>
    <t>Зимне</t>
  </si>
  <si>
    <t>Дже Рост</t>
  </si>
  <si>
    <t>Топільно</t>
  </si>
  <si>
    <t>Олика</t>
  </si>
  <si>
    <t>Юність Млинів</t>
  </si>
  <si>
    <t>Фіміам</t>
  </si>
  <si>
    <t>Лучеськ</t>
  </si>
  <si>
    <t>Мілан</t>
  </si>
  <si>
    <t>ФК Луцьк</t>
  </si>
  <si>
    <t>Сезон 2016/2017</t>
  </si>
  <si>
    <t>Ярмарок футзалу 2017</t>
  </si>
  <si>
    <t>кубок 1</t>
  </si>
  <si>
    <t>МФК Бренд</t>
  </si>
  <si>
    <t>КУБОК двійки</t>
  </si>
  <si>
    <t>ФК Хорів</t>
  </si>
  <si>
    <t>Мар'янівка</t>
  </si>
  <si>
    <t>КУБОК трійки</t>
  </si>
  <si>
    <t>Екоресурси</t>
  </si>
  <si>
    <t>Духче</t>
  </si>
  <si>
    <t>КУБОК четвірки</t>
  </si>
  <si>
    <t>Ласка ДЖЕ Рост</t>
  </si>
  <si>
    <t>КУБОК п'ятірки</t>
  </si>
  <si>
    <t>Радивилів молоко</t>
  </si>
  <si>
    <t>Юність Дорогостаї</t>
  </si>
  <si>
    <t>Arcent</t>
  </si>
  <si>
    <t>Радивилів Молоко</t>
  </si>
  <si>
    <t>Ласка 2</t>
  </si>
  <si>
    <t>ПІК БУД</t>
  </si>
  <si>
    <t>Ск Горохів-юніор</t>
  </si>
  <si>
    <t>Сезон 2017/2018</t>
  </si>
  <si>
    <t>ПІДСУМКОВИЙ 2017.10</t>
  </si>
  <si>
    <t>Respect</t>
  </si>
  <si>
    <t>ФК Духче</t>
  </si>
  <si>
    <t>Ярмарок футзалу 2018</t>
  </si>
  <si>
    <t>Joma-Луцьк</t>
  </si>
  <si>
    <t>ФК Копачівка</t>
  </si>
  <si>
    <t>КУБОК Двійки</t>
  </si>
  <si>
    <t>Вікторія Л</t>
  </si>
  <si>
    <t>ФК Арсенал ОТВ</t>
  </si>
  <si>
    <t>КУБОК Трійки</t>
  </si>
  <si>
    <t>СпецТех-Сахарадо</t>
  </si>
  <si>
    <t>КУБОК Четвірки</t>
  </si>
  <si>
    <t>Волинь-АТО</t>
  </si>
  <si>
    <t>ФК Дежа</t>
  </si>
  <si>
    <t>ФК Бельбек</t>
  </si>
  <si>
    <t>ВолиньФам</t>
  </si>
  <si>
    <t>ХФК Фіміам-2</t>
  </si>
  <si>
    <t>2017/18</t>
  </si>
  <si>
    <t>Волиньфам</t>
  </si>
  <si>
    <t>Ласка Дже Рост</t>
  </si>
  <si>
    <t>ПІК-БУД</t>
  </si>
  <si>
    <t>Вілія-Дежа Колодеже</t>
  </si>
  <si>
    <t>Ротан Плюс</t>
  </si>
  <si>
    <t>ФК Лішня</t>
  </si>
  <si>
    <t>Феміда Юнайтед</t>
  </si>
  <si>
    <t>ВелМакс</t>
  </si>
  <si>
    <t>Підсумковий 2018.10</t>
  </si>
  <si>
    <t>Ярмарок футзалу 2019</t>
  </si>
  <si>
    <t>Сезон 2018/2019</t>
  </si>
  <si>
    <t>Сезон 2019/2020</t>
  </si>
  <si>
    <t>Ярмарок</t>
  </si>
  <si>
    <t>ФК Стир Демидівка</t>
  </si>
  <si>
    <t>FC Traders</t>
  </si>
  <si>
    <t>FC KaDar</t>
  </si>
  <si>
    <t>ФК Любарт-2-Волиньагротех</t>
  </si>
  <si>
    <t>FC Traders Нова лінія</t>
  </si>
  <si>
    <t>ФК Любарт-2 Волиньагротех</t>
  </si>
  <si>
    <t>Вілія Коршовець</t>
  </si>
  <si>
    <t>Клевер Сторс</t>
  </si>
  <si>
    <t>Луцькцентр</t>
  </si>
  <si>
    <t>Теремно Хліб-2</t>
  </si>
  <si>
    <t>BusMarket Goop</t>
  </si>
  <si>
    <t>ФК Фенікс ДПЗ</t>
  </si>
  <si>
    <t>FC Hawest Підлозці</t>
  </si>
  <si>
    <t>ФК Пірванче</t>
  </si>
  <si>
    <t>FC Respect-2</t>
  </si>
  <si>
    <t>Іква Млинів</t>
  </si>
  <si>
    <t>ФК Кум і Ко Забіяка</t>
  </si>
  <si>
    <t>Іква-2 Млинів</t>
  </si>
  <si>
    <t>Надія-2</t>
  </si>
  <si>
    <t>МФК Гранітбудекслюзив</t>
  </si>
  <si>
    <t>Атлетик Луцьк</t>
  </si>
  <si>
    <t>Kroshu Lutsk</t>
  </si>
  <si>
    <t>ФК Арсенал</t>
  </si>
  <si>
    <t>Атлетік Олика</t>
  </si>
  <si>
    <t>Olam-Kesef Sport Острожець</t>
  </si>
  <si>
    <t>Атлетік Млинівський р-н</t>
  </si>
  <si>
    <t>Луцьк-Центр</t>
  </si>
  <si>
    <t>BusMarket Group</t>
  </si>
  <si>
    <t>Покров</t>
  </si>
  <si>
    <t>Плей-офф</t>
  </si>
  <si>
    <t>Штурм Луцьк</t>
  </si>
  <si>
    <t>ФК Марянівка</t>
  </si>
  <si>
    <t>МФК Гранітбудексклюзив</t>
  </si>
  <si>
    <t>ФК Кум і Ко</t>
  </si>
  <si>
    <t>Вокар Ковель</t>
  </si>
  <si>
    <t>ФК Вілія Коршовець</t>
  </si>
  <si>
    <t>FC Hawest</t>
  </si>
  <si>
    <t>Joma Lutsk</t>
  </si>
  <si>
    <t>Ярмарок 2020</t>
  </si>
  <si>
    <t>Olam-Keesef Sport Острожець</t>
  </si>
  <si>
    <t>ФК Любарт-2</t>
  </si>
  <si>
    <t>Neris-Авангард</t>
  </si>
  <si>
    <t>ТТІ Нововолинськ</t>
  </si>
  <si>
    <t>ДЮСШ №4 Рівне</t>
  </si>
  <si>
    <t>Vadrus</t>
  </si>
  <si>
    <t>ФК Вишків</t>
  </si>
  <si>
    <t>ФК Кременець</t>
  </si>
  <si>
    <t>ВФБ Груп Лімітед</t>
  </si>
  <si>
    <t>ФК Гірка Полонка</t>
  </si>
  <si>
    <t>Tatrafan Flexible</t>
  </si>
  <si>
    <t>Надія-3</t>
  </si>
  <si>
    <t>Мідас-2</t>
  </si>
  <si>
    <t>ДФК Штурм Колки</t>
  </si>
  <si>
    <t>Волинь Угринів</t>
  </si>
  <si>
    <t>ФК Рятівник ВПА</t>
  </si>
  <si>
    <t>Tatrafan Любарт Джуніор</t>
  </si>
  <si>
    <t>Вілія Луцьк Новатор</t>
  </si>
  <si>
    <t>ФК Волиньска приватна автошкола</t>
  </si>
  <si>
    <t>Енергопроф</t>
  </si>
  <si>
    <t>Вотранс 2 Прип'ять</t>
  </si>
  <si>
    <t>Духче Боратин</t>
  </si>
  <si>
    <t>МФК Дім Фасадів РадиМо</t>
  </si>
  <si>
    <t>МФК Дім Фасадів</t>
  </si>
  <si>
    <t>Новатор Вілія Смолява</t>
  </si>
  <si>
    <t>Tatrafan Любарт Junior</t>
  </si>
  <si>
    <t>Волинь05</t>
  </si>
  <si>
    <t>Переможна варта</t>
  </si>
  <si>
    <t>АСК Забороль</t>
  </si>
  <si>
    <t>ФК Штурм Колки</t>
  </si>
  <si>
    <t>Tatrafan Flexeble</t>
  </si>
  <si>
    <t>Сезон 2020/2021</t>
  </si>
  <si>
    <t>Сезон 2021/2022</t>
  </si>
  <si>
    <t>ФК Дубнівська</t>
  </si>
  <si>
    <t>Мотор</t>
  </si>
  <si>
    <t xml:space="preserve">Mojo Енергопроф Любарт-2 </t>
  </si>
  <si>
    <t>ФК Мильськ</t>
  </si>
  <si>
    <t>ФК Ветеран Струмівка</t>
  </si>
  <si>
    <t>ФК Воротнів</t>
  </si>
  <si>
    <t>Сільце</t>
  </si>
  <si>
    <t>ВНУ</t>
  </si>
  <si>
    <t>Любарт-3</t>
  </si>
  <si>
    <t>ФК Сенкевичівка</t>
  </si>
  <si>
    <t xml:space="preserve">Фк Грифон Бельбек </t>
  </si>
  <si>
    <t>Вуд Еко Буд Атлетік Олика</t>
  </si>
  <si>
    <t>FC Міщани KaDar</t>
  </si>
  <si>
    <t>Дідичі Вуд Еко Буд-2</t>
  </si>
  <si>
    <t>ФК Несвіч</t>
  </si>
  <si>
    <t>Гандикап Сільце-Журавники</t>
  </si>
  <si>
    <t>Доросинівська громада</t>
  </si>
  <si>
    <t>ФК Рать</t>
  </si>
  <si>
    <t>Локомотив Колос Ківерці</t>
  </si>
  <si>
    <t>Колос 2 Ветеран</t>
  </si>
  <si>
    <t>Локомотив Ківерці Колос</t>
  </si>
  <si>
    <t xml:space="preserve">Прип'ять Вотранс 2 </t>
  </si>
  <si>
    <t>Олімпія Княгинінок</t>
  </si>
  <si>
    <t>Колос-2 Ківерці</t>
  </si>
  <si>
    <t>Міщани Горохів FC KaDar</t>
  </si>
  <si>
    <t>Вуд Еко Буд-2 Дідичі</t>
  </si>
  <si>
    <t xml:space="preserve">Мотор </t>
  </si>
  <si>
    <t>ФК Мильськ Рожищенська ОТГ</t>
  </si>
  <si>
    <t>10,10,2022</t>
  </si>
  <si>
    <t>ФК Несвіч Легіон</t>
  </si>
  <si>
    <t>Respect-3</t>
  </si>
  <si>
    <t>Lime Fit</t>
  </si>
  <si>
    <t>BusMarket-2</t>
  </si>
  <si>
    <t>Динамо-2</t>
  </si>
  <si>
    <t>22/23</t>
  </si>
  <si>
    <t>21/22</t>
  </si>
  <si>
    <t>20/21</t>
  </si>
  <si>
    <t>19/20</t>
  </si>
  <si>
    <t>18/19</t>
  </si>
  <si>
    <t>ФК Легіон ТГ</t>
  </si>
  <si>
    <t>Аперкот-Вокар</t>
  </si>
  <si>
    <t>НФК Локомотив Ківерці</t>
  </si>
  <si>
    <t>Industrial West</t>
  </si>
  <si>
    <t xml:space="preserve">Атлетік Млинів </t>
  </si>
  <si>
    <t>Луцьктепло-Клевер-Сторс</t>
  </si>
  <si>
    <t>СК Вишків</t>
  </si>
  <si>
    <t>Новатор Смолява</t>
  </si>
  <si>
    <t>ФК Грифон</t>
  </si>
  <si>
    <t>Теремно-Хліб-2</t>
  </si>
  <si>
    <t>White Band</t>
  </si>
  <si>
    <t>Локі</t>
  </si>
  <si>
    <t>ФК Ратнів</t>
  </si>
  <si>
    <t>Любарт Family</t>
  </si>
  <si>
    <t>BusMarket Group-2</t>
  </si>
  <si>
    <t>FC Respect-3</t>
  </si>
  <si>
    <t>FC L.C.</t>
  </si>
  <si>
    <t>27,06,2023</t>
  </si>
  <si>
    <t>Сезон 2023/2024</t>
  </si>
  <si>
    <t>Володимирівка ветеран-2</t>
  </si>
  <si>
    <t>Olam Kesef-2 Острожець</t>
  </si>
  <si>
    <t>Krosсhu Lutsk</t>
  </si>
  <si>
    <t>Бережанка-Метеор</t>
  </si>
  <si>
    <t>ФК Фортуна</t>
  </si>
  <si>
    <t>ФК Бубнів</t>
  </si>
  <si>
    <t>ТТІ Нововолинськ-2</t>
  </si>
  <si>
    <t>Вуд Еко Буд Олика</t>
  </si>
  <si>
    <t>Локомотив Ківерці</t>
  </si>
  <si>
    <t>Сезон 2024/2025</t>
  </si>
  <si>
    <t>МФК Ковель</t>
  </si>
  <si>
    <t>Надія Хорів</t>
  </si>
  <si>
    <t>Сезон 2022/2023</t>
  </si>
  <si>
    <t>Надія-2 Хорів</t>
  </si>
  <si>
    <t>Пірванче</t>
  </si>
  <si>
    <t>Kroschu Lutsk</t>
  </si>
  <si>
    <t>КамазАгро</t>
  </si>
  <si>
    <t>Луцьктепло-Четвертня</t>
  </si>
  <si>
    <t>Надія-3 Хорів</t>
  </si>
  <si>
    <t>ФК Дежа Колодеже</t>
  </si>
  <si>
    <t>Колос-2 Ветеран Ківерці</t>
  </si>
  <si>
    <t>ФК Воротнів Підгайцівська ОТГ</t>
  </si>
  <si>
    <t>Imperium</t>
  </si>
  <si>
    <t>Любарт Junior</t>
  </si>
  <si>
    <t>Володимирівка Ветеран-2</t>
  </si>
  <si>
    <t>MARKSON Бубнів</t>
  </si>
  <si>
    <t>Olam-Kesef-2 Острожець</t>
  </si>
  <si>
    <t>Олика-2</t>
  </si>
  <si>
    <t>23/24</t>
  </si>
  <si>
    <t>26,09,2024</t>
  </si>
  <si>
    <t>Фк Грифон</t>
  </si>
  <si>
    <t>ФК Духче-2</t>
  </si>
  <si>
    <t>ФК Земан</t>
  </si>
  <si>
    <t>Легіонер</t>
  </si>
  <si>
    <t>Krosсhu Lutsk-2</t>
  </si>
  <si>
    <t>Любарт Junior-2</t>
  </si>
  <si>
    <t>Боратин</t>
  </si>
  <si>
    <t>Vadrus  Ветеран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</si>
</sst>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4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5" borderId="0" xfId="0" applyFill="1" applyAlignment="1">
      <alignment horizontal="center" vertical="top"/>
    </xf>
    <xf numFmtId="0" fontId="3" fillId="7" borderId="0" xfId="0" applyFont="1" applyFill="1"/>
    <xf numFmtId="0" fontId="0" fillId="7" borderId="0" xfId="0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Border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/>
    <xf numFmtId="0" fontId="4" fillId="13" borderId="1" xfId="0" applyFont="1" applyFill="1" applyBorder="1"/>
    <xf numFmtId="0" fontId="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/>
    </xf>
    <xf numFmtId="0" fontId="2" fillId="14" borderId="0" xfId="0" applyFont="1" applyFill="1" applyAlignment="1">
      <alignment horizontal="center"/>
    </xf>
    <xf numFmtId="0" fontId="2" fillId="14" borderId="0" xfId="0" applyFont="1" applyFill="1"/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0" fillId="0" borderId="0" xfId="0" applyFill="1"/>
    <xf numFmtId="0" fontId="6" fillId="9" borderId="0" xfId="0" applyFont="1" applyFill="1" applyAlignment="1">
      <alignment horizontal="center"/>
    </xf>
    <xf numFmtId="0" fontId="6" fillId="9" borderId="0" xfId="0" applyFont="1" applyFill="1"/>
    <xf numFmtId="0" fontId="6" fillId="8" borderId="0" xfId="0" applyFont="1" applyFill="1" applyAlignment="1">
      <alignment horizontal="center"/>
    </xf>
    <xf numFmtId="0" fontId="6" fillId="8" borderId="0" xfId="0" applyFont="1" applyFill="1"/>
    <xf numFmtId="0" fontId="6" fillId="12" borderId="0" xfId="0" applyFont="1" applyFill="1" applyAlignment="1">
      <alignment horizontal="center"/>
    </xf>
    <xf numFmtId="0" fontId="6" fillId="12" borderId="0" xfId="0" applyFont="1" applyFill="1"/>
    <xf numFmtId="14" fontId="2" fillId="13" borderId="1" xfId="0" applyNumberFormat="1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0" fillId="13" borderId="0" xfId="0" applyFill="1"/>
    <xf numFmtId="0" fontId="0" fillId="13" borderId="0" xfId="0" applyFill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0" fontId="0" fillId="15" borderId="0" xfId="0" applyFill="1"/>
    <xf numFmtId="0" fontId="0" fillId="15" borderId="0" xfId="0" applyFill="1" applyAlignment="1">
      <alignment horizontal="center"/>
    </xf>
    <xf numFmtId="0" fontId="0" fillId="15" borderId="0" xfId="0" applyFill="1" applyBorder="1" applyAlignment="1">
      <alignment horizontal="center"/>
    </xf>
    <xf numFmtId="0" fontId="7" fillId="12" borderId="0" xfId="0" applyFont="1" applyFill="1"/>
    <xf numFmtId="0" fontId="6" fillId="16" borderId="0" xfId="0" applyFont="1" applyFill="1" applyAlignment="1">
      <alignment horizontal="center"/>
    </xf>
    <xf numFmtId="0" fontId="6" fillId="16" borderId="0" xfId="0" applyFont="1" applyFill="1"/>
    <xf numFmtId="0" fontId="8" fillId="0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vertical="center"/>
    </xf>
    <xf numFmtId="0" fontId="8" fillId="13" borderId="1" xfId="0" applyFont="1" applyFill="1" applyBorder="1"/>
    <xf numFmtId="0" fontId="8" fillId="0" borderId="1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17" borderId="0" xfId="0" applyFont="1" applyFill="1" applyAlignment="1">
      <alignment horizontal="center"/>
    </xf>
    <xf numFmtId="0" fontId="6" fillId="17" borderId="0" xfId="0" applyFont="1" applyFill="1"/>
    <xf numFmtId="0" fontId="7" fillId="12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8" fillId="7" borderId="1" xfId="0" applyFont="1" applyFill="1" applyBorder="1"/>
    <xf numFmtId="0" fontId="6" fillId="10" borderId="0" xfId="0" applyFont="1" applyFill="1" applyAlignment="1">
      <alignment horizontal="center"/>
    </xf>
    <xf numFmtId="0" fontId="6" fillId="10" borderId="0" xfId="0" applyFont="1" applyFill="1"/>
    <xf numFmtId="0" fontId="6" fillId="18" borderId="0" xfId="0" applyFont="1" applyFill="1" applyAlignment="1">
      <alignment horizontal="center"/>
    </xf>
    <xf numFmtId="0" fontId="6" fillId="18" borderId="0" xfId="0" applyFont="1" applyFill="1"/>
    <xf numFmtId="0" fontId="2" fillId="14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20" borderId="0" xfId="0" applyFill="1" applyAlignment="1">
      <alignment horizontal="center"/>
    </xf>
    <xf numFmtId="0" fontId="0" fillId="20" borderId="0" xfId="0" applyFill="1"/>
    <xf numFmtId="0" fontId="0" fillId="2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21" borderId="0" xfId="0" applyFont="1" applyFill="1" applyAlignment="1">
      <alignment horizontal="center"/>
    </xf>
    <xf numFmtId="0" fontId="12" fillId="21" borderId="0" xfId="0" applyFont="1" applyFill="1"/>
    <xf numFmtId="0" fontId="13" fillId="21" borderId="0" xfId="0" applyFont="1" applyFill="1"/>
    <xf numFmtId="0" fontId="12" fillId="8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/>
    <xf numFmtId="0" fontId="0" fillId="4" borderId="0" xfId="0" applyFont="1" applyFill="1"/>
    <xf numFmtId="0" fontId="0" fillId="7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2" borderId="0" xfId="0" applyFont="1" applyFill="1"/>
    <xf numFmtId="0" fontId="0" fillId="5" borderId="0" xfId="0" applyFont="1" applyFill="1" applyAlignment="1">
      <alignment horizontal="center" vertical="top"/>
    </xf>
    <xf numFmtId="0" fontId="0" fillId="5" borderId="0" xfId="0" applyFont="1" applyFill="1"/>
    <xf numFmtId="0" fontId="0" fillId="6" borderId="0" xfId="0" applyFont="1" applyFill="1"/>
    <xf numFmtId="16" fontId="0" fillId="0" borderId="0" xfId="0" applyNumberFormat="1" applyFont="1"/>
    <xf numFmtId="0" fontId="0" fillId="9" borderId="0" xfId="0" applyFont="1" applyFill="1" applyAlignment="1">
      <alignment horizontal="center"/>
    </xf>
    <xf numFmtId="0" fontId="0" fillId="9" borderId="0" xfId="0" applyFont="1" applyFill="1"/>
    <xf numFmtId="0" fontId="0" fillId="9" borderId="0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5" fillId="0" borderId="0" xfId="0" applyFont="1" applyFill="1"/>
    <xf numFmtId="0" fontId="2" fillId="1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12" borderId="0" xfId="0" applyFont="1" applyFill="1" applyAlignment="1">
      <alignment horizontal="center"/>
    </xf>
    <xf numFmtId="0" fontId="0" fillId="12" borderId="0" xfId="0" applyFont="1" applyFill="1"/>
    <xf numFmtId="0" fontId="0" fillId="12" borderId="0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0" fillId="8" borderId="0" xfId="0" applyFont="1" applyFill="1" applyAlignment="1">
      <alignment horizontal="center"/>
    </xf>
    <xf numFmtId="0" fontId="0" fillId="8" borderId="0" xfId="0" applyFont="1" applyFill="1"/>
    <xf numFmtId="0" fontId="0" fillId="8" borderId="0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2" fillId="1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0" borderId="0" xfId="0" applyFont="1" applyFill="1"/>
    <xf numFmtId="0" fontId="0" fillId="10" borderId="0" xfId="0" applyFont="1" applyFill="1" applyBorder="1" applyAlignment="1">
      <alignment horizontal="center"/>
    </xf>
    <xf numFmtId="0" fontId="0" fillId="20" borderId="0" xfId="0" applyFont="1" applyFill="1" applyAlignment="1">
      <alignment horizontal="center"/>
    </xf>
    <xf numFmtId="0" fontId="0" fillId="20" borderId="0" xfId="0" applyFont="1" applyFill="1"/>
    <xf numFmtId="0" fontId="0" fillId="20" borderId="0" xfId="0" applyFont="1" applyFill="1" applyBorder="1" applyAlignment="1">
      <alignment horizontal="center"/>
    </xf>
    <xf numFmtId="0" fontId="0" fillId="11" borderId="0" xfId="0" applyFont="1" applyFill="1" applyAlignment="1">
      <alignment horizontal="center"/>
    </xf>
    <xf numFmtId="0" fontId="0" fillId="11" borderId="0" xfId="0" applyFont="1" applyFill="1"/>
    <xf numFmtId="0" fontId="0" fillId="11" borderId="0" xfId="0" applyFont="1" applyFill="1" applyBorder="1" applyAlignment="1">
      <alignment horizontal="center"/>
    </xf>
    <xf numFmtId="0" fontId="0" fillId="21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right"/>
    </xf>
    <xf numFmtId="0" fontId="2" fillId="9" borderId="0" xfId="0" applyFont="1" applyFill="1"/>
    <xf numFmtId="0" fontId="2" fillId="12" borderId="0" xfId="0" applyFont="1" applyFill="1"/>
    <xf numFmtId="0" fontId="2" fillId="7" borderId="0" xfId="0" applyFont="1" applyFill="1"/>
    <xf numFmtId="0" fontId="2" fillId="10" borderId="0" xfId="0" applyFont="1" applyFill="1"/>
    <xf numFmtId="0" fontId="2" fillId="19" borderId="0" xfId="0" applyFont="1" applyFill="1"/>
    <xf numFmtId="0" fontId="0" fillId="13" borderId="1" xfId="0" applyFill="1" applyBorder="1"/>
    <xf numFmtId="2" fontId="6" fillId="9" borderId="0" xfId="0" applyNumberFormat="1" applyFont="1" applyFill="1" applyAlignment="1">
      <alignment horizontal="center"/>
    </xf>
    <xf numFmtId="2" fontId="6" fillId="9" borderId="0" xfId="0" applyNumberFormat="1" applyFont="1" applyFill="1"/>
    <xf numFmtId="0" fontId="7" fillId="17" borderId="0" xfId="0" applyFont="1" applyFill="1"/>
    <xf numFmtId="0" fontId="6" fillId="11" borderId="0" xfId="0" applyFont="1" applyFill="1" applyAlignment="1">
      <alignment horizontal="center"/>
    </xf>
    <xf numFmtId="0" fontId="6" fillId="11" borderId="0" xfId="0" applyFont="1" applyFill="1"/>
    <xf numFmtId="0" fontId="8" fillId="7" borderId="3" xfId="0" applyFont="1" applyFill="1" applyBorder="1"/>
    <xf numFmtId="0" fontId="2" fillId="0" borderId="0" xfId="0" applyFont="1" applyFill="1" applyBorder="1"/>
    <xf numFmtId="0" fontId="0" fillId="0" borderId="1" xfId="0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2" fillId="16" borderId="0" xfId="0" applyFont="1" applyFill="1" applyAlignment="1">
      <alignment horizontal="center"/>
    </xf>
    <xf numFmtId="0" fontId="2" fillId="16" borderId="0" xfId="0" applyFont="1" applyFill="1"/>
    <xf numFmtId="0" fontId="0" fillId="21" borderId="0" xfId="0" applyFont="1" applyFill="1"/>
    <xf numFmtId="0" fontId="0" fillId="0" borderId="0" xfId="0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2" borderId="0" xfId="0" applyFill="1"/>
    <xf numFmtId="0" fontId="0" fillId="22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0" borderId="5" xfId="0" applyBorder="1"/>
    <xf numFmtId="0" fontId="0" fillId="0" borderId="0" xfId="0" applyBorder="1"/>
    <xf numFmtId="0" fontId="2" fillId="11" borderId="0" xfId="0" applyFont="1" applyFill="1" applyAlignment="1">
      <alignment horizontal="center"/>
    </xf>
    <xf numFmtId="0" fontId="2" fillId="11" borderId="0" xfId="0" applyFont="1" applyFill="1"/>
    <xf numFmtId="0" fontId="8" fillId="0" borderId="0" xfId="0" applyFont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5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23" borderId="0" xfId="0" applyFont="1" applyFill="1" applyAlignment="1">
      <alignment horizontal="center"/>
    </xf>
    <xf numFmtId="0" fontId="6" fillId="23" borderId="0" xfId="0" applyFont="1" applyFill="1"/>
    <xf numFmtId="0" fontId="2" fillId="24" borderId="0" xfId="0" applyFont="1" applyFill="1" applyAlignment="1">
      <alignment horizontal="center"/>
    </xf>
    <xf numFmtId="0" fontId="2" fillId="24" borderId="0" xfId="0" applyFont="1" applyFill="1"/>
    <xf numFmtId="0" fontId="6" fillId="24" borderId="0" xfId="0" applyFont="1" applyFill="1" applyAlignment="1">
      <alignment horizontal="center"/>
    </xf>
    <xf numFmtId="0" fontId="6" fillId="24" borderId="0" xfId="0" applyFont="1" applyFill="1"/>
    <xf numFmtId="0" fontId="2" fillId="24" borderId="0" xfId="0" applyFont="1" applyFill="1" applyBorder="1" applyAlignment="1">
      <alignment horizontal="center"/>
    </xf>
    <xf numFmtId="0" fontId="0" fillId="22" borderId="0" xfId="0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6" fillId="15" borderId="0" xfId="0" applyFont="1" applyFill="1" applyAlignment="1">
      <alignment horizontal="center"/>
    </xf>
    <xf numFmtId="0" fontId="6" fillId="15" borderId="0" xfId="0" applyFont="1" applyFill="1"/>
    <xf numFmtId="0" fontId="7" fillId="15" borderId="0" xfId="0" applyFont="1" applyFill="1" applyAlignment="1">
      <alignment horizontal="center"/>
    </xf>
    <xf numFmtId="0" fontId="7" fillId="15" borderId="0" xfId="0" applyFont="1" applyFill="1"/>
    <xf numFmtId="0" fontId="0" fillId="25" borderId="0" xfId="0" applyFill="1"/>
    <xf numFmtId="0" fontId="0" fillId="25" borderId="0" xfId="0" applyFill="1" applyAlignment="1">
      <alignment horizontal="center"/>
    </xf>
    <xf numFmtId="0" fontId="0" fillId="25" borderId="0" xfId="0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11" borderId="0" xfId="0" applyFont="1" applyFill="1" applyBorder="1"/>
    <xf numFmtId="0" fontId="0" fillId="11" borderId="0" xfId="0" applyFill="1" applyAlignment="1">
      <alignment horizontal="center" vertical="center"/>
    </xf>
    <xf numFmtId="0" fontId="2" fillId="8" borderId="0" xfId="0" applyFont="1" applyFill="1" applyBorder="1"/>
    <xf numFmtId="0" fontId="0" fillId="25" borderId="0" xfId="0" applyFill="1" applyAlignment="1">
      <alignment horizontal="center" vertical="center"/>
    </xf>
    <xf numFmtId="0" fontId="2" fillId="25" borderId="0" xfId="0" applyFont="1" applyFill="1" applyBorder="1"/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4" fillId="8" borderId="1" xfId="0" applyFont="1" applyFill="1" applyBorder="1"/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 vertical="center"/>
    </xf>
    <xf numFmtId="0" fontId="8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right"/>
    </xf>
    <xf numFmtId="0" fontId="0" fillId="8" borderId="1" xfId="0" applyFill="1" applyBorder="1"/>
    <xf numFmtId="0" fontId="8" fillId="8" borderId="3" xfId="0" applyFont="1" applyFill="1" applyBorder="1"/>
    <xf numFmtId="0" fontId="0" fillId="8" borderId="0" xfId="0" applyFill="1" applyBorder="1"/>
    <xf numFmtId="0" fontId="8" fillId="8" borderId="0" xfId="0" applyFont="1" applyFill="1" applyBorder="1"/>
    <xf numFmtId="0" fontId="0" fillId="8" borderId="5" xfId="0" applyFill="1" applyBorder="1"/>
    <xf numFmtId="0" fontId="0" fillId="0" borderId="3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1" borderId="0" xfId="0" applyFont="1" applyFill="1" applyBorder="1" applyAlignment="1">
      <alignment horizontal="center"/>
    </xf>
    <xf numFmtId="0" fontId="2" fillId="21" borderId="0" xfId="0" applyFont="1" applyFill="1"/>
    <xf numFmtId="0" fontId="2" fillId="21" borderId="0" xfId="0" applyFont="1" applyFill="1" applyBorder="1"/>
    <xf numFmtId="0" fontId="0" fillId="21" borderId="0" xfId="0" applyFill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21" borderId="0" xfId="0" applyFill="1"/>
    <xf numFmtId="0" fontId="0" fillId="26" borderId="0" xfId="0" applyFill="1" applyAlignment="1">
      <alignment horizontal="center"/>
    </xf>
    <xf numFmtId="0" fontId="0" fillId="26" borderId="0" xfId="0" applyFill="1" applyBorder="1" applyAlignment="1">
      <alignment horizontal="center"/>
    </xf>
    <xf numFmtId="0" fontId="2" fillId="26" borderId="0" xfId="0" applyFont="1" applyFill="1" applyBorder="1"/>
    <xf numFmtId="0" fontId="6" fillId="25" borderId="0" xfId="0" applyFont="1" applyFill="1"/>
    <xf numFmtId="0" fontId="2" fillId="25" borderId="0" xfId="0" applyFont="1" applyFill="1"/>
    <xf numFmtId="0" fontId="0" fillId="26" borderId="0" xfId="0" applyFill="1" applyBorder="1" applyAlignment="1">
      <alignment horizontal="center" vertical="center"/>
    </xf>
    <xf numFmtId="0" fontId="8" fillId="15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/>
    <xf numFmtId="0" fontId="8" fillId="23" borderId="1" xfId="0" applyFont="1" applyFill="1" applyBorder="1"/>
    <xf numFmtId="0" fontId="0" fillId="23" borderId="1" xfId="0" applyFill="1" applyBorder="1"/>
    <xf numFmtId="0" fontId="0" fillId="24" borderId="1" xfId="0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24" borderId="1" xfId="0" applyFont="1" applyFill="1" applyBorder="1"/>
    <xf numFmtId="0" fontId="8" fillId="0" borderId="5" xfId="0" applyFont="1" applyFill="1" applyBorder="1" applyAlignment="1">
      <alignment horizontal="right"/>
    </xf>
    <xf numFmtId="0" fontId="0" fillId="24" borderId="5" xfId="0" applyFill="1" applyBorder="1"/>
    <xf numFmtId="0" fontId="6" fillId="13" borderId="0" xfId="0" applyFont="1" applyFill="1" applyAlignment="1">
      <alignment horizontal="center"/>
    </xf>
    <xf numFmtId="0" fontId="6" fillId="13" borderId="0" xfId="0" applyFont="1" applyFill="1"/>
    <xf numFmtId="0" fontId="0" fillId="13" borderId="0" xfId="0" applyFill="1" applyAlignment="1">
      <alignment horizontal="center" vertical="center"/>
    </xf>
    <xf numFmtId="0" fontId="2" fillId="13" borderId="0" xfId="0" applyFont="1" applyFill="1" applyBorder="1"/>
    <xf numFmtId="0" fontId="0" fillId="27" borderId="0" xfId="0" applyFill="1"/>
    <xf numFmtId="0" fontId="0" fillId="28" borderId="0" xfId="0" applyFill="1"/>
    <xf numFmtId="0" fontId="2" fillId="13" borderId="0" xfId="0" applyFont="1" applyFill="1" applyAlignment="1">
      <alignment horizontal="center"/>
    </xf>
    <xf numFmtId="0" fontId="2" fillId="13" borderId="0" xfId="0" applyFont="1" applyFill="1"/>
    <xf numFmtId="0" fontId="0" fillId="13" borderId="0" xfId="0" applyFill="1" applyBorder="1" applyAlignment="1">
      <alignment horizontal="center" vertical="center"/>
    </xf>
    <xf numFmtId="0" fontId="0" fillId="29" borderId="0" xfId="0" applyFill="1"/>
    <xf numFmtId="0" fontId="0" fillId="30" borderId="0" xfId="0" applyFill="1"/>
    <xf numFmtId="0" fontId="8" fillId="0" borderId="2" xfId="0" applyFont="1" applyFill="1" applyBorder="1"/>
    <xf numFmtId="0" fontId="0" fillId="0" borderId="2" xfId="0" applyFill="1" applyBorder="1"/>
    <xf numFmtId="0" fontId="8" fillId="0" borderId="6" xfId="0" applyFont="1" applyFill="1" applyBorder="1"/>
    <xf numFmtId="0" fontId="2" fillId="13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6" fillId="15" borderId="1" xfId="0" applyFont="1" applyFill="1" applyBorder="1" applyAlignment="1">
      <alignment horizontal="center"/>
    </xf>
    <xf numFmtId="0" fontId="6" fillId="15" borderId="1" xfId="0" applyFont="1" applyFill="1" applyBorder="1"/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/>
    <xf numFmtId="0" fontId="7" fillId="12" borderId="1" xfId="0" applyFont="1" applyFill="1" applyBorder="1" applyAlignment="1">
      <alignment horizontal="center"/>
    </xf>
    <xf numFmtId="0" fontId="7" fillId="12" borderId="1" xfId="0" applyFont="1" applyFill="1" applyBorder="1"/>
    <xf numFmtId="0" fontId="2" fillId="15" borderId="1" xfId="0" applyFont="1" applyFill="1" applyBorder="1" applyAlignment="1">
      <alignment horizontal="center"/>
    </xf>
    <xf numFmtId="0" fontId="2" fillId="15" borderId="1" xfId="0" applyFont="1" applyFill="1" applyBorder="1"/>
    <xf numFmtId="0" fontId="0" fillId="15" borderId="1" xfId="0" applyFill="1" applyBorder="1" applyAlignment="1">
      <alignment horizontal="center"/>
    </xf>
    <xf numFmtId="0" fontId="0" fillId="15" borderId="1" xfId="0" applyFill="1" applyBorder="1"/>
    <xf numFmtId="0" fontId="6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2" fillId="11" borderId="1" xfId="0" applyFont="1" applyFill="1" applyBorder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/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/>
    <xf numFmtId="0" fontId="0" fillId="11" borderId="1" xfId="0" applyFill="1" applyBorder="1"/>
    <xf numFmtId="0" fontId="2" fillId="11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right"/>
    </xf>
    <xf numFmtId="0" fontId="0" fillId="13" borderId="1" xfId="0" applyFill="1" applyBorder="1" applyAlignment="1">
      <alignment horizontal="center" vertical="center"/>
    </xf>
    <xf numFmtId="0" fontId="0" fillId="13" borderId="2" xfId="0" applyFill="1" applyBorder="1"/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0" fillId="13" borderId="3" xfId="0" applyFill="1" applyBorder="1" applyAlignment="1">
      <alignment horizontal="right"/>
    </xf>
    <xf numFmtId="0" fontId="0" fillId="13" borderId="8" xfId="0" applyFill="1" applyBorder="1"/>
    <xf numFmtId="0" fontId="0" fillId="11" borderId="1" xfId="0" applyFill="1" applyBorder="1" applyAlignment="1">
      <alignment horizontal="center"/>
    </xf>
    <xf numFmtId="0" fontId="6" fillId="11" borderId="1" xfId="0" applyFont="1" applyFill="1" applyBorder="1"/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2" fillId="12" borderId="1" xfId="0" applyFont="1" applyFill="1" applyBorder="1"/>
    <xf numFmtId="0" fontId="0" fillId="0" borderId="0" xfId="0"/>
    <xf numFmtId="16" fontId="0" fillId="0" borderId="0" xfId="0" applyNumberFormat="1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1" borderId="0" xfId="0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6" fillId="9" borderId="0" xfId="0" applyFont="1" applyFill="1"/>
    <xf numFmtId="0" fontId="0" fillId="13" borderId="0" xfId="0" applyFill="1"/>
    <xf numFmtId="0" fontId="0" fillId="13" borderId="0" xfId="0" applyFill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0" fontId="0" fillId="15" borderId="0" xfId="0" applyFill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22" borderId="0" xfId="0" applyFill="1" applyAlignment="1">
      <alignment horizontal="center"/>
    </xf>
    <xf numFmtId="0" fontId="2" fillId="11" borderId="0" xfId="0" applyFont="1" applyFill="1" applyBorder="1"/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6" fillId="15" borderId="1" xfId="0" applyFont="1" applyFill="1" applyBorder="1" applyAlignment="1">
      <alignment horizontal="center"/>
    </xf>
    <xf numFmtId="0" fontId="6" fillId="15" borderId="1" xfId="0" applyFont="1" applyFill="1" applyBorder="1"/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/>
    <xf numFmtId="0" fontId="6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2" fillId="11" borderId="1" xfId="0" applyFont="1" applyFill="1" applyBorder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/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/>
    <xf numFmtId="0" fontId="0" fillId="13" borderId="1" xfId="0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6" fillId="11" borderId="1" xfId="0" applyFont="1" applyFill="1" applyBorder="1"/>
    <xf numFmtId="0" fontId="2" fillId="12" borderId="1" xfId="0" applyFont="1" applyFill="1" applyBorder="1" applyAlignment="1">
      <alignment horizontal="center"/>
    </xf>
    <xf numFmtId="0" fontId="6" fillId="10" borderId="1" xfId="0" applyFont="1" applyFill="1" applyBorder="1"/>
    <xf numFmtId="0" fontId="6" fillId="10" borderId="1" xfId="0" applyFont="1" applyFill="1" applyBorder="1" applyAlignment="1">
      <alignment horizontal="center"/>
    </xf>
    <xf numFmtId="0" fontId="0" fillId="0" borderId="6" xfId="0" applyFill="1" applyBorder="1"/>
    <xf numFmtId="0" fontId="0" fillId="15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6" fillId="20" borderId="1" xfId="0" applyFont="1" applyFill="1" applyBorder="1" applyAlignment="1">
      <alignment horizontal="center"/>
    </xf>
    <xf numFmtId="0" fontId="2" fillId="20" borderId="1" xfId="0" applyFont="1" applyFill="1" applyBorder="1"/>
    <xf numFmtId="0" fontId="0" fillId="20" borderId="1" xfId="0" applyFill="1" applyBorder="1" applyAlignment="1">
      <alignment horizontal="center" vertical="center"/>
    </xf>
    <xf numFmtId="0" fontId="6" fillId="20" borderId="1" xfId="0" applyFont="1" applyFill="1" applyBorder="1"/>
    <xf numFmtId="0" fontId="2" fillId="20" borderId="1" xfId="0" applyFont="1" applyFill="1" applyBorder="1" applyAlignment="1">
      <alignment horizontal="center"/>
    </xf>
    <xf numFmtId="0" fontId="0" fillId="20" borderId="1" xfId="0" applyFill="1" applyBorder="1"/>
    <xf numFmtId="0" fontId="0" fillId="20" borderId="1" xfId="0" applyFill="1" applyBorder="1" applyAlignment="1">
      <alignment horizontal="center"/>
    </xf>
    <xf numFmtId="0" fontId="6" fillId="20" borderId="0" xfId="0" applyFont="1" applyFill="1"/>
    <xf numFmtId="0" fontId="2" fillId="20" borderId="0" xfId="0" applyFont="1" applyFill="1" applyBorder="1"/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16" fontId="0" fillId="13" borderId="0" xfId="0" applyNumberFormat="1" applyFill="1" applyBorder="1"/>
    <xf numFmtId="0" fontId="6" fillId="13" borderId="0" xfId="0" applyFont="1" applyFill="1" applyBorder="1"/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21" borderId="0" xfId="0" applyFont="1" applyFill="1" applyAlignment="1">
      <alignment horizontal="center"/>
    </xf>
    <xf numFmtId="0" fontId="11" fillId="21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13" borderId="4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1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2"/>
  <sheetViews>
    <sheetView topLeftCell="A46" zoomScale="70" zoomScaleNormal="70" workbookViewId="0">
      <selection activeCell="B73" sqref="B73"/>
    </sheetView>
  </sheetViews>
  <sheetFormatPr defaultRowHeight="15" x14ac:dyDescent="0.25"/>
  <cols>
    <col min="2" max="2" width="21.140625" customWidth="1"/>
    <col min="20" max="20" width="26.28515625" customWidth="1"/>
    <col min="25" max="25" width="28.140625" customWidth="1"/>
  </cols>
  <sheetData>
    <row r="1" spans="1:40" ht="14.45" customHeight="1" x14ac:dyDescent="0.25">
      <c r="B1" s="363" t="s">
        <v>263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</row>
    <row r="2" spans="1:40" x14ac:dyDescent="0.25"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</row>
    <row r="3" spans="1:40" x14ac:dyDescent="0.25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</row>
    <row r="4" spans="1:40" x14ac:dyDescent="0.25">
      <c r="B4" t="s">
        <v>0</v>
      </c>
      <c r="C4" s="6" t="s">
        <v>48</v>
      </c>
      <c r="D4" s="10"/>
      <c r="E4" s="10"/>
      <c r="F4" s="11"/>
      <c r="G4" s="4" t="s">
        <v>49</v>
      </c>
      <c r="H4" s="5"/>
      <c r="I4" s="5"/>
      <c r="J4" s="5"/>
      <c r="K4" s="5"/>
      <c r="L4" s="3" t="s">
        <v>221</v>
      </c>
      <c r="M4" s="3"/>
      <c r="N4" s="3"/>
      <c r="O4" s="3"/>
      <c r="P4" s="9" t="s">
        <v>57</v>
      </c>
      <c r="Q4" s="7"/>
      <c r="R4" s="161" t="s">
        <v>191</v>
      </c>
      <c r="S4" s="8" t="s">
        <v>59</v>
      </c>
      <c r="X4" s="35"/>
      <c r="Y4" s="36"/>
      <c r="Z4" s="30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2"/>
    </row>
    <row r="5" spans="1:40" x14ac:dyDescent="0.25">
      <c r="D5" t="s">
        <v>75</v>
      </c>
      <c r="E5" t="s">
        <v>76</v>
      </c>
      <c r="F5" t="s">
        <v>77</v>
      </c>
      <c r="G5" t="s">
        <v>50</v>
      </c>
      <c r="P5" s="9"/>
      <c r="Q5" s="7"/>
      <c r="R5" s="161"/>
      <c r="X5" s="35"/>
      <c r="Y5" s="44" t="s">
        <v>292</v>
      </c>
      <c r="Z5" s="150"/>
      <c r="AA5" s="50">
        <v>2018</v>
      </c>
      <c r="AB5" s="50">
        <v>2019</v>
      </c>
      <c r="AC5" s="50">
        <v>2020</v>
      </c>
      <c r="AD5" s="50">
        <v>2021</v>
      </c>
      <c r="AE5" s="50">
        <v>2022</v>
      </c>
      <c r="AF5" s="50">
        <v>2023</v>
      </c>
      <c r="AG5" s="50">
        <v>2024</v>
      </c>
      <c r="AH5" s="50">
        <v>2025</v>
      </c>
      <c r="AI5" s="50">
        <v>2026</v>
      </c>
      <c r="AJ5" s="50">
        <v>2027</v>
      </c>
      <c r="AK5" s="50">
        <v>2028</v>
      </c>
      <c r="AL5" s="50">
        <v>2029</v>
      </c>
      <c r="AM5" s="50">
        <v>2030</v>
      </c>
      <c r="AN5" s="50"/>
    </row>
    <row r="6" spans="1:40" x14ac:dyDescent="0.25">
      <c r="G6" s="2" t="s">
        <v>53</v>
      </c>
      <c r="H6" t="s">
        <v>51</v>
      </c>
      <c r="I6" t="s">
        <v>52</v>
      </c>
      <c r="J6" t="s">
        <v>54</v>
      </c>
      <c r="K6" t="s">
        <v>56</v>
      </c>
      <c r="L6" t="s">
        <v>51</v>
      </c>
      <c r="M6" t="s">
        <v>52</v>
      </c>
      <c r="N6" t="s">
        <v>54</v>
      </c>
      <c r="O6" t="s">
        <v>56</v>
      </c>
      <c r="P6" t="s">
        <v>58</v>
      </c>
      <c r="Q6" t="s">
        <v>56</v>
      </c>
      <c r="R6" s="161"/>
      <c r="X6" s="35"/>
      <c r="Z6" s="30"/>
      <c r="AA6" s="46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</row>
    <row r="7" spans="1:40" ht="15.75" x14ac:dyDescent="0.25">
      <c r="A7">
        <v>1</v>
      </c>
      <c r="B7" s="39" t="s">
        <v>234</v>
      </c>
      <c r="C7" s="15">
        <v>80</v>
      </c>
      <c r="D7" s="15">
        <v>3.9</v>
      </c>
      <c r="E7" s="15">
        <v>19</v>
      </c>
      <c r="F7" s="15">
        <f>D7*E7</f>
        <v>74.099999999999994</v>
      </c>
      <c r="G7" s="15">
        <v>5</v>
      </c>
      <c r="H7" s="15"/>
      <c r="I7" s="15"/>
      <c r="J7" s="15"/>
      <c r="K7" s="15"/>
      <c r="L7" s="15">
        <v>8</v>
      </c>
      <c r="M7" s="15">
        <v>8</v>
      </c>
      <c r="N7" s="15">
        <v>8</v>
      </c>
      <c r="O7" s="15">
        <v>8</v>
      </c>
      <c r="P7" s="15"/>
      <c r="Q7" s="15"/>
      <c r="R7" s="161"/>
      <c r="S7" s="21">
        <f>SUM(F7:R7)+C7</f>
        <v>191.1</v>
      </c>
      <c r="T7" s="39" t="s">
        <v>234</v>
      </c>
      <c r="V7" s="11">
        <v>1</v>
      </c>
      <c r="W7">
        <v>1</v>
      </c>
      <c r="X7" s="47">
        <f t="shared" ref="X7:X38" si="0">SUM(Z7:AM7)</f>
        <v>870.40000000000009</v>
      </c>
      <c r="Y7" s="48" t="s">
        <v>4</v>
      </c>
      <c r="Z7" s="49"/>
      <c r="AA7" s="151">
        <v>152.6</v>
      </c>
      <c r="AB7" s="61">
        <v>181.8</v>
      </c>
      <c r="AC7" s="61">
        <v>201.8</v>
      </c>
      <c r="AD7" s="61">
        <v>159.5</v>
      </c>
      <c r="AE7" s="202">
        <v>174.7</v>
      </c>
      <c r="AF7" s="202"/>
      <c r="AG7" s="62"/>
      <c r="AH7" s="62"/>
      <c r="AI7" s="62"/>
      <c r="AJ7" s="62"/>
      <c r="AK7" s="62"/>
      <c r="AL7" s="62"/>
      <c r="AM7" s="62"/>
      <c r="AN7" s="62"/>
    </row>
    <row r="8" spans="1:40" ht="15.75" x14ac:dyDescent="0.25">
      <c r="A8">
        <v>2</v>
      </c>
      <c r="B8" s="39" t="s">
        <v>78</v>
      </c>
      <c r="C8" s="15">
        <v>79</v>
      </c>
      <c r="D8" s="15">
        <v>3.9</v>
      </c>
      <c r="E8" s="15">
        <v>18</v>
      </c>
      <c r="F8" s="15">
        <f t="shared" ref="F8:F16" si="1">PRODUCT(D8*E8)</f>
        <v>70.2</v>
      </c>
      <c r="G8" s="15">
        <v>5</v>
      </c>
      <c r="H8" s="15">
        <v>5</v>
      </c>
      <c r="I8" s="15">
        <v>5</v>
      </c>
      <c r="J8" s="15">
        <v>5</v>
      </c>
      <c r="K8" s="15"/>
      <c r="L8" s="15">
        <v>8</v>
      </c>
      <c r="M8" s="15"/>
      <c r="N8" s="15"/>
      <c r="O8" s="15"/>
      <c r="P8" s="15"/>
      <c r="Q8" s="15"/>
      <c r="R8" s="161"/>
      <c r="S8" s="21">
        <f t="shared" ref="S8:S16" si="2">SUM(F8:R8)+C8</f>
        <v>177.2</v>
      </c>
      <c r="T8" s="39" t="s">
        <v>78</v>
      </c>
      <c r="V8" s="11">
        <v>2</v>
      </c>
      <c r="W8">
        <v>2</v>
      </c>
      <c r="X8" s="47">
        <f t="shared" si="0"/>
        <v>852.69999999999993</v>
      </c>
      <c r="Y8" s="48" t="s">
        <v>116</v>
      </c>
      <c r="Z8" s="49"/>
      <c r="AA8" s="151">
        <v>132.1</v>
      </c>
      <c r="AB8" s="61">
        <v>121.8</v>
      </c>
      <c r="AC8" s="61">
        <v>200.9</v>
      </c>
      <c r="AD8" s="202">
        <v>244.3</v>
      </c>
      <c r="AE8" s="202">
        <v>153.6</v>
      </c>
      <c r="AF8" s="202"/>
      <c r="AG8" s="62"/>
      <c r="AH8" s="62"/>
      <c r="AI8" s="62"/>
      <c r="AJ8" s="62"/>
      <c r="AK8" s="62"/>
      <c r="AL8" s="62"/>
      <c r="AM8" s="62"/>
      <c r="AN8" s="62"/>
    </row>
    <row r="9" spans="1:40" ht="15.75" x14ac:dyDescent="0.25">
      <c r="A9">
        <v>3</v>
      </c>
      <c r="B9" s="39" t="s">
        <v>67</v>
      </c>
      <c r="C9" s="15">
        <v>78</v>
      </c>
      <c r="D9" s="15">
        <v>3.9</v>
      </c>
      <c r="E9" s="15">
        <v>16</v>
      </c>
      <c r="F9" s="15">
        <f t="shared" si="1"/>
        <v>62.4</v>
      </c>
      <c r="G9" s="15">
        <v>5</v>
      </c>
      <c r="H9" s="15"/>
      <c r="I9" s="15"/>
      <c r="J9" s="15"/>
      <c r="K9" s="15"/>
      <c r="L9" s="15">
        <v>8</v>
      </c>
      <c r="M9" s="15"/>
      <c r="N9" s="15"/>
      <c r="O9" s="15"/>
      <c r="P9" s="15"/>
      <c r="Q9" s="15"/>
      <c r="R9" s="161"/>
      <c r="S9" s="21">
        <f t="shared" si="2"/>
        <v>153.4</v>
      </c>
      <c r="T9" s="39" t="s">
        <v>67</v>
      </c>
      <c r="V9" s="11">
        <v>3</v>
      </c>
      <c r="W9">
        <v>3</v>
      </c>
      <c r="X9" s="47">
        <f t="shared" si="0"/>
        <v>839.8</v>
      </c>
      <c r="Y9" s="48" t="s">
        <v>88</v>
      </c>
      <c r="Z9" s="49"/>
      <c r="AA9" s="151">
        <v>193.9</v>
      </c>
      <c r="AB9" s="61">
        <v>188.1</v>
      </c>
      <c r="AC9" s="61">
        <v>146.1</v>
      </c>
      <c r="AD9" s="61">
        <v>150.19999999999999</v>
      </c>
      <c r="AE9" s="202">
        <v>161.5</v>
      </c>
      <c r="AF9" s="202"/>
      <c r="AG9" s="62"/>
      <c r="AH9" s="62"/>
      <c r="AI9" s="62"/>
      <c r="AJ9" s="62"/>
      <c r="AK9" s="62"/>
      <c r="AL9" s="62"/>
      <c r="AM9" s="62"/>
      <c r="AN9" s="62"/>
    </row>
    <row r="10" spans="1:40" ht="15.75" x14ac:dyDescent="0.25">
      <c r="A10">
        <v>4</v>
      </c>
      <c r="B10" s="39" t="s">
        <v>88</v>
      </c>
      <c r="C10" s="15">
        <v>77</v>
      </c>
      <c r="D10" s="15">
        <v>3.9</v>
      </c>
      <c r="E10" s="15">
        <v>15</v>
      </c>
      <c r="F10" s="15">
        <f t="shared" si="1"/>
        <v>58.5</v>
      </c>
      <c r="G10" s="15">
        <v>5</v>
      </c>
      <c r="H10" s="15">
        <v>5</v>
      </c>
      <c r="I10" s="15"/>
      <c r="J10" s="15"/>
      <c r="K10" s="15"/>
      <c r="L10" s="15">
        <v>8</v>
      </c>
      <c r="M10" s="15">
        <v>8</v>
      </c>
      <c r="N10" s="15"/>
      <c r="O10" s="15"/>
      <c r="P10" s="15"/>
      <c r="Q10" s="15"/>
      <c r="R10" s="161"/>
      <c r="S10" s="21">
        <f t="shared" si="2"/>
        <v>161.5</v>
      </c>
      <c r="T10" s="39" t="s">
        <v>88</v>
      </c>
      <c r="V10" s="11">
        <v>4</v>
      </c>
      <c r="W10">
        <v>4</v>
      </c>
      <c r="X10" s="47">
        <f t="shared" si="0"/>
        <v>719</v>
      </c>
      <c r="Y10" s="48" t="s">
        <v>78</v>
      </c>
      <c r="Z10" s="49"/>
      <c r="AA10" s="151">
        <v>82.6</v>
      </c>
      <c r="AB10" s="61">
        <v>152.19999999999999</v>
      </c>
      <c r="AC10" s="61">
        <v>127.8</v>
      </c>
      <c r="AD10" s="61">
        <v>179.2</v>
      </c>
      <c r="AE10" s="202">
        <v>177.2</v>
      </c>
      <c r="AF10" s="202"/>
      <c r="AG10" s="62"/>
      <c r="AH10" s="62"/>
      <c r="AI10" s="62"/>
      <c r="AJ10" s="62"/>
      <c r="AK10" s="62"/>
      <c r="AL10" s="62"/>
      <c r="AM10" s="62"/>
      <c r="AN10" s="62"/>
    </row>
    <row r="11" spans="1:40" ht="15.75" x14ac:dyDescent="0.25">
      <c r="A11">
        <v>5</v>
      </c>
      <c r="B11" s="39" t="s">
        <v>116</v>
      </c>
      <c r="C11" s="15">
        <v>76</v>
      </c>
      <c r="D11" s="15">
        <v>3.9</v>
      </c>
      <c r="E11" s="15">
        <v>14</v>
      </c>
      <c r="F11" s="15">
        <f t="shared" si="1"/>
        <v>54.6</v>
      </c>
      <c r="G11" s="15">
        <v>5</v>
      </c>
      <c r="H11" s="15">
        <v>5</v>
      </c>
      <c r="I11" s="15">
        <v>5</v>
      </c>
      <c r="J11" s="15"/>
      <c r="K11" s="15"/>
      <c r="L11" s="15">
        <v>8</v>
      </c>
      <c r="M11" s="15"/>
      <c r="N11" s="15"/>
      <c r="O11" s="15"/>
      <c r="P11" s="15"/>
      <c r="Q11" s="15"/>
      <c r="R11" s="161"/>
      <c r="S11" s="21">
        <f t="shared" si="2"/>
        <v>153.6</v>
      </c>
      <c r="T11" s="39" t="s">
        <v>116</v>
      </c>
      <c r="V11" s="11">
        <v>5</v>
      </c>
      <c r="W11">
        <v>5</v>
      </c>
      <c r="X11" s="47">
        <f t="shared" si="0"/>
        <v>699.80000000000007</v>
      </c>
      <c r="Y11" s="48" t="s">
        <v>234</v>
      </c>
      <c r="Z11" s="49"/>
      <c r="AA11" s="151">
        <v>94</v>
      </c>
      <c r="AB11" s="61">
        <v>116.5</v>
      </c>
      <c r="AC11" s="61">
        <v>144.80000000000001</v>
      </c>
      <c r="AD11" s="61">
        <v>153.4</v>
      </c>
      <c r="AE11" s="202">
        <v>191.1</v>
      </c>
      <c r="AF11" s="202"/>
      <c r="AG11" s="62"/>
      <c r="AH11" s="62"/>
      <c r="AI11" s="62"/>
      <c r="AJ11" s="62"/>
      <c r="AK11" s="62"/>
      <c r="AL11" s="62"/>
      <c r="AM11" s="62"/>
      <c r="AN11" s="62"/>
    </row>
    <row r="12" spans="1:40" ht="15.75" x14ac:dyDescent="0.25">
      <c r="A12">
        <v>6</v>
      </c>
      <c r="B12" s="39" t="s">
        <v>4</v>
      </c>
      <c r="C12" s="15">
        <v>75</v>
      </c>
      <c r="D12" s="15">
        <v>3.9</v>
      </c>
      <c r="E12" s="15">
        <v>13</v>
      </c>
      <c r="F12" s="15">
        <f t="shared" si="1"/>
        <v>50.699999999999996</v>
      </c>
      <c r="G12" s="15">
        <v>5</v>
      </c>
      <c r="H12" s="15">
        <v>5</v>
      </c>
      <c r="I12" s="15">
        <v>5</v>
      </c>
      <c r="J12" s="15">
        <v>5</v>
      </c>
      <c r="K12" s="15">
        <v>5</v>
      </c>
      <c r="L12" s="15">
        <v>8</v>
      </c>
      <c r="M12" s="15">
        <v>8</v>
      </c>
      <c r="N12" s="15">
        <v>8</v>
      </c>
      <c r="O12" s="15"/>
      <c r="P12" s="15"/>
      <c r="Q12" s="15"/>
      <c r="R12" s="161"/>
      <c r="S12" s="21">
        <f t="shared" si="2"/>
        <v>174.7</v>
      </c>
      <c r="T12" s="39" t="s">
        <v>4</v>
      </c>
      <c r="V12" s="11"/>
      <c r="W12">
        <v>6</v>
      </c>
      <c r="X12" s="235">
        <f t="shared" si="0"/>
        <v>679.6</v>
      </c>
      <c r="Y12" s="236" t="s">
        <v>67</v>
      </c>
      <c r="Z12" s="49"/>
      <c r="AA12" s="151">
        <v>86.6</v>
      </c>
      <c r="AB12" s="61">
        <v>120.1</v>
      </c>
      <c r="AC12" s="61">
        <v>150</v>
      </c>
      <c r="AD12" s="202">
        <v>169.5</v>
      </c>
      <c r="AE12" s="202">
        <v>153.4</v>
      </c>
      <c r="AF12" s="62"/>
      <c r="AG12" s="62"/>
      <c r="AH12" s="62"/>
      <c r="AI12" s="62"/>
      <c r="AJ12" s="62"/>
      <c r="AK12" s="62"/>
      <c r="AL12" s="62"/>
      <c r="AM12" s="62"/>
      <c r="AN12" s="62"/>
    </row>
    <row r="13" spans="1:40" ht="15.75" x14ac:dyDescent="0.25">
      <c r="A13">
        <v>7</v>
      </c>
      <c r="B13" s="39" t="s">
        <v>65</v>
      </c>
      <c r="C13" s="15">
        <v>74</v>
      </c>
      <c r="D13" s="15">
        <v>3.9</v>
      </c>
      <c r="E13" s="15">
        <v>12</v>
      </c>
      <c r="F13" s="15">
        <f t="shared" si="1"/>
        <v>46.8</v>
      </c>
      <c r="G13" s="15">
        <v>5</v>
      </c>
      <c r="H13" s="15"/>
      <c r="I13" s="15"/>
      <c r="J13" s="15"/>
      <c r="K13" s="15"/>
      <c r="L13" s="15">
        <v>8</v>
      </c>
      <c r="M13" s="15">
        <v>8</v>
      </c>
      <c r="N13" s="15"/>
      <c r="O13" s="15"/>
      <c r="P13" s="15"/>
      <c r="Q13" s="15"/>
      <c r="R13" s="161"/>
      <c r="S13" s="21">
        <f t="shared" si="2"/>
        <v>141.80000000000001</v>
      </c>
      <c r="T13" s="39" t="s">
        <v>65</v>
      </c>
      <c r="V13" s="11">
        <v>6</v>
      </c>
      <c r="W13">
        <v>7</v>
      </c>
      <c r="X13" s="47">
        <f t="shared" si="0"/>
        <v>621</v>
      </c>
      <c r="Y13" s="48" t="s">
        <v>13</v>
      </c>
      <c r="Z13" s="49"/>
      <c r="AA13" s="151">
        <v>127</v>
      </c>
      <c r="AB13" s="61">
        <v>131</v>
      </c>
      <c r="AC13" s="61">
        <v>149.5</v>
      </c>
      <c r="AD13" s="202">
        <v>92.5</v>
      </c>
      <c r="AE13" s="202">
        <v>121</v>
      </c>
      <c r="AF13" s="202"/>
      <c r="AG13" s="62"/>
      <c r="AH13" s="62"/>
      <c r="AI13" s="62"/>
      <c r="AJ13" s="62"/>
      <c r="AK13" s="62"/>
      <c r="AL13" s="62"/>
      <c r="AM13" s="62"/>
      <c r="AN13" s="62"/>
    </row>
    <row r="14" spans="1:40" ht="15.75" x14ac:dyDescent="0.25">
      <c r="A14">
        <v>8</v>
      </c>
      <c r="B14" s="39" t="s">
        <v>6</v>
      </c>
      <c r="C14" s="15">
        <v>73</v>
      </c>
      <c r="D14" s="15">
        <v>3.9</v>
      </c>
      <c r="E14" s="15">
        <v>11</v>
      </c>
      <c r="F14" s="15">
        <f t="shared" si="1"/>
        <v>42.9</v>
      </c>
      <c r="G14" s="15">
        <v>5</v>
      </c>
      <c r="H14" s="15">
        <v>5</v>
      </c>
      <c r="I14" s="15"/>
      <c r="J14" s="15"/>
      <c r="K14" s="15"/>
      <c r="L14" s="15">
        <v>8</v>
      </c>
      <c r="M14" s="15"/>
      <c r="N14" s="15"/>
      <c r="O14" s="15"/>
      <c r="P14" s="15"/>
      <c r="Q14" s="15"/>
      <c r="R14" s="161"/>
      <c r="S14" s="21">
        <f t="shared" si="2"/>
        <v>133.9</v>
      </c>
      <c r="T14" s="39" t="s">
        <v>6</v>
      </c>
      <c r="V14" s="11">
        <v>7</v>
      </c>
      <c r="W14">
        <v>8</v>
      </c>
      <c r="X14" s="47">
        <f t="shared" si="0"/>
        <v>591</v>
      </c>
      <c r="Y14" s="48" t="s">
        <v>6</v>
      </c>
      <c r="Z14" s="49"/>
      <c r="AA14" s="151">
        <v>90.3</v>
      </c>
      <c r="AB14" s="61">
        <v>150.5</v>
      </c>
      <c r="AC14" s="61">
        <v>105.1</v>
      </c>
      <c r="AD14" s="61">
        <v>111.2</v>
      </c>
      <c r="AE14" s="202">
        <v>133.9</v>
      </c>
      <c r="AF14" s="62"/>
      <c r="AG14" s="62"/>
      <c r="AH14" s="62"/>
      <c r="AI14" s="62"/>
      <c r="AJ14" s="62"/>
      <c r="AK14" s="62"/>
      <c r="AL14" s="62"/>
      <c r="AM14" s="62"/>
      <c r="AN14" s="62"/>
    </row>
    <row r="15" spans="1:40" ht="15.75" x14ac:dyDescent="0.25">
      <c r="A15">
        <v>9</v>
      </c>
      <c r="B15" s="48" t="s">
        <v>13</v>
      </c>
      <c r="C15" s="20">
        <v>72</v>
      </c>
      <c r="D15" s="20">
        <v>3.9</v>
      </c>
      <c r="E15" s="20">
        <v>10</v>
      </c>
      <c r="F15" s="20">
        <f t="shared" si="1"/>
        <v>39</v>
      </c>
      <c r="G15" s="20">
        <v>5</v>
      </c>
      <c r="H15" s="20">
        <v>5</v>
      </c>
      <c r="I15" s="20"/>
      <c r="J15" s="20"/>
      <c r="K15" s="20"/>
      <c r="L15" s="20"/>
      <c r="M15" s="20"/>
      <c r="N15" s="20"/>
      <c r="O15" s="20"/>
      <c r="P15" s="20"/>
      <c r="Q15" s="20"/>
      <c r="R15" s="161"/>
      <c r="S15" s="21">
        <f t="shared" si="2"/>
        <v>121</v>
      </c>
      <c r="T15" s="48" t="s">
        <v>13</v>
      </c>
      <c r="V15" s="11">
        <v>8</v>
      </c>
      <c r="W15">
        <v>9</v>
      </c>
      <c r="X15" s="47">
        <f t="shared" si="0"/>
        <v>583.9</v>
      </c>
      <c r="Y15" s="48" t="s">
        <v>65</v>
      </c>
      <c r="Z15" s="49"/>
      <c r="AA15" s="151">
        <v>58.7</v>
      </c>
      <c r="AB15" s="61">
        <v>130</v>
      </c>
      <c r="AC15" s="61">
        <v>142.1</v>
      </c>
      <c r="AD15" s="202">
        <v>111.3</v>
      </c>
      <c r="AE15" s="202">
        <v>141.80000000000001</v>
      </c>
      <c r="AF15" s="62"/>
      <c r="AG15" s="62"/>
      <c r="AH15" s="62"/>
      <c r="AI15" s="62"/>
      <c r="AJ15" s="62"/>
      <c r="AK15" s="62"/>
      <c r="AL15" s="62"/>
      <c r="AM15" s="62"/>
      <c r="AN15" s="62"/>
    </row>
    <row r="16" spans="1:40" ht="15.75" x14ac:dyDescent="0.25">
      <c r="A16">
        <v>10</v>
      </c>
      <c r="B16" s="48" t="s">
        <v>9</v>
      </c>
      <c r="C16" s="20">
        <v>71</v>
      </c>
      <c r="D16" s="20">
        <v>3.9</v>
      </c>
      <c r="E16" s="20">
        <v>0</v>
      </c>
      <c r="F16" s="20">
        <f t="shared" si="1"/>
        <v>0</v>
      </c>
      <c r="G16" s="20">
        <v>5</v>
      </c>
      <c r="H16" s="20">
        <v>5</v>
      </c>
      <c r="I16" s="20"/>
      <c r="J16" s="20"/>
      <c r="K16" s="20"/>
      <c r="L16" s="20"/>
      <c r="M16" s="20"/>
      <c r="N16" s="20"/>
      <c r="O16" s="20"/>
      <c r="P16" s="20"/>
      <c r="Q16" s="20"/>
      <c r="R16" s="161"/>
      <c r="S16" s="21">
        <f t="shared" si="2"/>
        <v>81</v>
      </c>
      <c r="T16" s="48" t="s">
        <v>9</v>
      </c>
      <c r="V16" s="14">
        <v>1</v>
      </c>
      <c r="W16">
        <v>10</v>
      </c>
      <c r="X16" s="42">
        <f t="shared" si="0"/>
        <v>577.9</v>
      </c>
      <c r="Y16" s="43" t="s">
        <v>7</v>
      </c>
      <c r="Z16" s="49"/>
      <c r="AA16" s="151">
        <v>90.7</v>
      </c>
      <c r="AB16" s="61">
        <v>107.8</v>
      </c>
      <c r="AC16" s="61">
        <v>102.1</v>
      </c>
      <c r="AD16" s="61">
        <v>127.2</v>
      </c>
      <c r="AE16" s="202">
        <v>150.1</v>
      </c>
      <c r="AF16" s="62"/>
      <c r="AG16" s="62"/>
      <c r="AH16" s="62"/>
      <c r="AI16" s="62"/>
      <c r="AJ16" s="62"/>
      <c r="AK16" s="62"/>
      <c r="AL16" s="62"/>
      <c r="AM16" s="62"/>
      <c r="AN16" s="62"/>
    </row>
    <row r="17" spans="1:40" ht="15.75" x14ac:dyDescent="0.25">
      <c r="B17" s="51"/>
      <c r="C17" s="52"/>
      <c r="D17" s="51"/>
      <c r="E17" s="51"/>
      <c r="F17" s="51"/>
      <c r="G17" s="2" t="s">
        <v>53</v>
      </c>
      <c r="H17" t="s">
        <v>51</v>
      </c>
      <c r="I17" t="s">
        <v>52</v>
      </c>
      <c r="J17" t="s">
        <v>54</v>
      </c>
      <c r="K17" t="s">
        <v>56</v>
      </c>
      <c r="L17" t="s">
        <v>51</v>
      </c>
      <c r="M17" t="s">
        <v>52</v>
      </c>
      <c r="N17" t="s">
        <v>54</v>
      </c>
      <c r="O17" t="s">
        <v>56</v>
      </c>
      <c r="P17" t="s">
        <v>58</v>
      </c>
      <c r="Q17" t="s">
        <v>56</v>
      </c>
      <c r="R17" s="161"/>
      <c r="S17" s="53"/>
      <c r="T17" s="51"/>
      <c r="W17">
        <v>11</v>
      </c>
      <c r="X17" s="235">
        <f t="shared" si="0"/>
        <v>534.29999999999995</v>
      </c>
      <c r="Y17" s="236" t="s">
        <v>275</v>
      </c>
      <c r="Z17" s="49"/>
      <c r="AA17" s="151">
        <v>61.5</v>
      </c>
      <c r="AB17" s="61">
        <v>88</v>
      </c>
      <c r="AC17" s="61">
        <v>115.3</v>
      </c>
      <c r="AD17" s="202">
        <v>140.19999999999999</v>
      </c>
      <c r="AE17" s="202">
        <v>129.30000000000001</v>
      </c>
      <c r="AF17" s="62"/>
      <c r="AG17" s="62"/>
      <c r="AH17" s="62"/>
      <c r="AI17" s="62"/>
      <c r="AJ17" s="62"/>
      <c r="AK17" s="62"/>
      <c r="AL17" s="62"/>
      <c r="AM17" s="62"/>
      <c r="AN17" s="62"/>
    </row>
    <row r="18" spans="1:40" ht="15.75" x14ac:dyDescent="0.25">
      <c r="A18">
        <v>1</v>
      </c>
      <c r="B18" s="43" t="s">
        <v>208</v>
      </c>
      <c r="C18" s="23">
        <v>70</v>
      </c>
      <c r="D18" s="23">
        <v>2.9</v>
      </c>
      <c r="E18" s="23">
        <v>20</v>
      </c>
      <c r="F18" s="23">
        <f t="shared" ref="F18:F27" si="3">PRODUCT(D18:E18)</f>
        <v>58</v>
      </c>
      <c r="G18" s="23">
        <v>4</v>
      </c>
      <c r="H18" s="23"/>
      <c r="I18" s="23"/>
      <c r="J18" s="23"/>
      <c r="K18" s="23"/>
      <c r="L18" s="23">
        <v>7</v>
      </c>
      <c r="M18" s="23">
        <v>7</v>
      </c>
      <c r="N18" s="23">
        <v>7</v>
      </c>
      <c r="O18" s="23">
        <v>7</v>
      </c>
      <c r="P18" s="23"/>
      <c r="Q18" s="23"/>
      <c r="R18" s="181"/>
      <c r="S18" s="24">
        <f>SUM(F18:R18)+C18</f>
        <v>160</v>
      </c>
      <c r="T18" s="43" t="s">
        <v>208</v>
      </c>
      <c r="V18" s="14">
        <v>2</v>
      </c>
      <c r="W18">
        <v>12</v>
      </c>
      <c r="X18" s="42">
        <f t="shared" si="0"/>
        <v>531.6</v>
      </c>
      <c r="Y18" s="43" t="s">
        <v>20</v>
      </c>
      <c r="Z18" s="49"/>
      <c r="AA18" s="151">
        <v>103.5</v>
      </c>
      <c r="AB18" s="61">
        <v>98.7</v>
      </c>
      <c r="AC18" s="61">
        <v>66.900000000000006</v>
      </c>
      <c r="AD18" s="202">
        <v>143.9</v>
      </c>
      <c r="AE18" s="202">
        <v>118.6</v>
      </c>
      <c r="AF18" s="202"/>
      <c r="AG18" s="62"/>
      <c r="AH18" s="62"/>
      <c r="AI18" s="62"/>
      <c r="AJ18" s="62"/>
      <c r="AK18" s="62"/>
      <c r="AL18" s="62"/>
      <c r="AM18" s="62"/>
      <c r="AN18" s="62"/>
    </row>
    <row r="19" spans="1:40" ht="15.75" x14ac:dyDescent="0.25">
      <c r="A19">
        <v>2</v>
      </c>
      <c r="B19" s="43" t="s">
        <v>7</v>
      </c>
      <c r="C19" s="23">
        <v>69</v>
      </c>
      <c r="D19" s="23">
        <v>2.9</v>
      </c>
      <c r="E19" s="23">
        <v>19</v>
      </c>
      <c r="F19" s="23">
        <f t="shared" si="3"/>
        <v>55.1</v>
      </c>
      <c r="G19" s="23">
        <v>5</v>
      </c>
      <c r="H19" s="23"/>
      <c r="I19" s="23"/>
      <c r="J19" s="23"/>
      <c r="K19" s="23"/>
      <c r="L19" s="23">
        <v>7</v>
      </c>
      <c r="M19" s="23">
        <v>7</v>
      </c>
      <c r="N19" s="23">
        <v>7</v>
      </c>
      <c r="O19" s="23"/>
      <c r="P19" s="23"/>
      <c r="Q19" s="23"/>
      <c r="R19" s="181"/>
      <c r="S19" s="24">
        <f t="shared" ref="S19:S27" si="4">SUM(F19:R19)+C19</f>
        <v>150.1</v>
      </c>
      <c r="T19" s="43" t="s">
        <v>7</v>
      </c>
      <c r="V19" s="14">
        <v>3</v>
      </c>
      <c r="W19">
        <v>13</v>
      </c>
      <c r="X19" s="47">
        <f t="shared" si="0"/>
        <v>520.29999999999995</v>
      </c>
      <c r="Y19" s="48" t="s">
        <v>9</v>
      </c>
      <c r="Z19" s="49"/>
      <c r="AA19" s="151">
        <v>92</v>
      </c>
      <c r="AB19" s="61">
        <v>136.69999999999999</v>
      </c>
      <c r="AC19" s="61">
        <v>129.69999999999999</v>
      </c>
      <c r="AD19" s="201">
        <v>80.900000000000006</v>
      </c>
      <c r="AE19" s="202">
        <v>81</v>
      </c>
      <c r="AF19" s="62"/>
      <c r="AG19" s="62"/>
      <c r="AH19" s="62"/>
      <c r="AI19" s="62"/>
      <c r="AJ19" s="62"/>
      <c r="AK19" s="62"/>
      <c r="AL19" s="62"/>
      <c r="AM19" s="62"/>
      <c r="AN19" s="62"/>
    </row>
    <row r="20" spans="1:40" ht="15.75" x14ac:dyDescent="0.25">
      <c r="A20">
        <v>3</v>
      </c>
      <c r="B20" s="43" t="s">
        <v>275</v>
      </c>
      <c r="C20" s="23">
        <v>68</v>
      </c>
      <c r="D20" s="23">
        <v>2.9</v>
      </c>
      <c r="E20" s="23">
        <v>17</v>
      </c>
      <c r="F20" s="23">
        <f t="shared" si="3"/>
        <v>49.3</v>
      </c>
      <c r="G20" s="23">
        <v>5</v>
      </c>
      <c r="H20" s="23"/>
      <c r="I20" s="23"/>
      <c r="J20" s="23"/>
      <c r="K20" s="23"/>
      <c r="L20" s="23">
        <v>7</v>
      </c>
      <c r="M20" s="23"/>
      <c r="N20" s="23"/>
      <c r="O20" s="23"/>
      <c r="P20" s="23"/>
      <c r="Q20" s="23"/>
      <c r="R20" s="181"/>
      <c r="S20" s="24">
        <f t="shared" si="4"/>
        <v>129.30000000000001</v>
      </c>
      <c r="T20" s="43" t="s">
        <v>275</v>
      </c>
      <c r="W20">
        <v>14</v>
      </c>
      <c r="X20" s="235">
        <f t="shared" si="0"/>
        <v>489.6</v>
      </c>
      <c r="Y20" s="236" t="s">
        <v>246</v>
      </c>
      <c r="Z20" s="49"/>
      <c r="AA20" s="151">
        <v>76.400000000000006</v>
      </c>
      <c r="AB20" s="61">
        <v>110.5</v>
      </c>
      <c r="AC20" s="61">
        <v>110.7</v>
      </c>
      <c r="AD20" s="61">
        <v>104.7</v>
      </c>
      <c r="AE20" s="202">
        <v>87.3</v>
      </c>
      <c r="AF20" s="62"/>
      <c r="AG20" s="62"/>
      <c r="AH20" s="62"/>
      <c r="AI20" s="62"/>
      <c r="AJ20" s="62"/>
      <c r="AK20" s="62"/>
      <c r="AL20" s="62"/>
      <c r="AM20" s="62"/>
      <c r="AN20" s="62"/>
    </row>
    <row r="21" spans="1:40" ht="15.75" x14ac:dyDescent="0.25">
      <c r="A21">
        <v>4</v>
      </c>
      <c r="B21" s="43" t="s">
        <v>62</v>
      </c>
      <c r="C21" s="23">
        <v>67</v>
      </c>
      <c r="D21" s="23">
        <v>2.9</v>
      </c>
      <c r="E21" s="23">
        <v>16</v>
      </c>
      <c r="F21" s="23">
        <f t="shared" si="3"/>
        <v>46.4</v>
      </c>
      <c r="G21" s="23">
        <v>5</v>
      </c>
      <c r="H21" s="23"/>
      <c r="I21" s="23"/>
      <c r="J21" s="23"/>
      <c r="K21" s="23"/>
      <c r="L21" s="23">
        <v>7</v>
      </c>
      <c r="M21" s="23">
        <v>7</v>
      </c>
      <c r="N21" s="23"/>
      <c r="O21" s="23"/>
      <c r="P21" s="23"/>
      <c r="Q21" s="23"/>
      <c r="R21" s="181"/>
      <c r="S21" s="24">
        <f>SUM(F21:R21)+C21</f>
        <v>132.4</v>
      </c>
      <c r="T21" s="43" t="s">
        <v>62</v>
      </c>
      <c r="V21" s="11">
        <v>8</v>
      </c>
      <c r="W21">
        <v>15</v>
      </c>
      <c r="X21" s="47">
        <f t="shared" si="0"/>
        <v>481.9</v>
      </c>
      <c r="Y21" s="48" t="s">
        <v>1</v>
      </c>
      <c r="Z21" s="49"/>
      <c r="AA21" s="151">
        <v>71</v>
      </c>
      <c r="AB21" s="61">
        <v>147.5</v>
      </c>
      <c r="AC21" s="61">
        <v>118.9</v>
      </c>
      <c r="AD21" s="61">
        <v>144.5</v>
      </c>
      <c r="AE21" s="62"/>
      <c r="AF21" s="62"/>
      <c r="AG21" s="62"/>
      <c r="AH21" s="62"/>
      <c r="AI21" s="62"/>
      <c r="AJ21" s="62"/>
      <c r="AK21" s="62"/>
      <c r="AL21" s="62"/>
      <c r="AM21" s="62"/>
      <c r="AN21" s="62"/>
    </row>
    <row r="22" spans="1:40" ht="15.75" x14ac:dyDescent="0.25">
      <c r="A22">
        <v>5</v>
      </c>
      <c r="B22" s="43" t="s">
        <v>20</v>
      </c>
      <c r="C22" s="23">
        <v>66</v>
      </c>
      <c r="D22" s="23">
        <v>2.9</v>
      </c>
      <c r="E22" s="23">
        <v>14</v>
      </c>
      <c r="F22" s="23">
        <f t="shared" si="3"/>
        <v>40.6</v>
      </c>
      <c r="G22" s="23">
        <v>5</v>
      </c>
      <c r="H22" s="23"/>
      <c r="I22" s="23"/>
      <c r="J22" s="23"/>
      <c r="K22" s="23"/>
      <c r="L22" s="23">
        <v>7</v>
      </c>
      <c r="M22" s="23"/>
      <c r="N22" s="23"/>
      <c r="O22" s="23"/>
      <c r="P22" s="23"/>
      <c r="Q22" s="23"/>
      <c r="R22" s="181"/>
      <c r="S22" s="24">
        <f t="shared" si="4"/>
        <v>118.6</v>
      </c>
      <c r="T22" s="43" t="s">
        <v>20</v>
      </c>
      <c r="W22">
        <v>16</v>
      </c>
      <c r="X22" s="235">
        <f t="shared" si="0"/>
        <v>481.6</v>
      </c>
      <c r="Y22" s="236" t="s">
        <v>208</v>
      </c>
      <c r="Z22" s="49"/>
      <c r="AA22" s="151">
        <v>12</v>
      </c>
      <c r="AB22" s="61">
        <v>108.1</v>
      </c>
      <c r="AC22" s="61">
        <v>95.5</v>
      </c>
      <c r="AD22" s="61">
        <v>106</v>
      </c>
      <c r="AE22" s="224">
        <v>160</v>
      </c>
      <c r="AF22" s="202"/>
      <c r="AG22" s="62"/>
      <c r="AH22" s="62"/>
      <c r="AI22" s="62"/>
      <c r="AJ22" s="62"/>
      <c r="AK22" s="62"/>
      <c r="AL22" s="62"/>
      <c r="AM22" s="62"/>
      <c r="AN22" s="62"/>
    </row>
    <row r="23" spans="1:40" ht="15.75" x14ac:dyDescent="0.25">
      <c r="A23">
        <v>6</v>
      </c>
      <c r="B23" s="43" t="s">
        <v>66</v>
      </c>
      <c r="C23" s="23">
        <v>65</v>
      </c>
      <c r="D23" s="23">
        <v>2.9</v>
      </c>
      <c r="E23" s="23">
        <v>13</v>
      </c>
      <c r="F23" s="23">
        <f t="shared" si="3"/>
        <v>37.699999999999996</v>
      </c>
      <c r="G23" s="23">
        <v>4</v>
      </c>
      <c r="H23" s="23"/>
      <c r="I23" s="23"/>
      <c r="J23" s="23"/>
      <c r="K23" s="23"/>
      <c r="L23" s="23">
        <v>7</v>
      </c>
      <c r="M23" s="23">
        <v>7</v>
      </c>
      <c r="N23" s="23"/>
      <c r="O23" s="23"/>
      <c r="P23" s="23"/>
      <c r="Q23" s="23"/>
      <c r="R23" s="181"/>
      <c r="S23" s="24">
        <f t="shared" si="4"/>
        <v>120.69999999999999</v>
      </c>
      <c r="T23" s="43" t="s">
        <v>66</v>
      </c>
      <c r="V23" s="14">
        <v>4</v>
      </c>
      <c r="W23">
        <v>17</v>
      </c>
      <c r="X23" s="42">
        <f t="shared" si="0"/>
        <v>473.6</v>
      </c>
      <c r="Y23" s="43" t="s">
        <v>62</v>
      </c>
      <c r="Z23" s="49"/>
      <c r="AA23" s="151">
        <v>87</v>
      </c>
      <c r="AB23" s="61">
        <v>56.7</v>
      </c>
      <c r="AC23" s="61">
        <v>112.2</v>
      </c>
      <c r="AD23" s="202">
        <v>85.3</v>
      </c>
      <c r="AE23" s="202">
        <v>132.4</v>
      </c>
      <c r="AF23" s="62"/>
      <c r="AG23" s="62"/>
      <c r="AH23" s="62"/>
      <c r="AI23" s="62"/>
      <c r="AJ23" s="62"/>
      <c r="AK23" s="62"/>
      <c r="AL23" s="62"/>
      <c r="AM23" s="62"/>
      <c r="AN23" s="61"/>
    </row>
    <row r="24" spans="1:40" ht="15.75" x14ac:dyDescent="0.25">
      <c r="A24">
        <v>7</v>
      </c>
      <c r="B24" s="43" t="s">
        <v>266</v>
      </c>
      <c r="C24" s="23">
        <v>64</v>
      </c>
      <c r="D24" s="23">
        <v>2.9</v>
      </c>
      <c r="E24" s="23">
        <v>9</v>
      </c>
      <c r="F24" s="23">
        <f t="shared" si="3"/>
        <v>26.099999999999998</v>
      </c>
      <c r="G24" s="23">
        <v>5</v>
      </c>
      <c r="H24" s="23">
        <v>5</v>
      </c>
      <c r="I24" s="23">
        <v>5</v>
      </c>
      <c r="J24" s="23"/>
      <c r="K24" s="23"/>
      <c r="L24" s="23">
        <v>7</v>
      </c>
      <c r="M24" s="23"/>
      <c r="N24" s="23"/>
      <c r="O24" s="23"/>
      <c r="P24" s="23"/>
      <c r="Q24" s="23"/>
      <c r="R24" s="181"/>
      <c r="S24" s="24">
        <f t="shared" si="4"/>
        <v>112.1</v>
      </c>
      <c r="T24" s="43" t="s">
        <v>266</v>
      </c>
      <c r="V24" s="51"/>
      <c r="W24">
        <v>18</v>
      </c>
      <c r="X24" s="235">
        <f t="shared" si="0"/>
        <v>473.09999999999997</v>
      </c>
      <c r="Y24" s="236" t="s">
        <v>66</v>
      </c>
      <c r="Z24" s="49"/>
      <c r="AA24" s="151">
        <v>61.6</v>
      </c>
      <c r="AB24" s="61">
        <v>71</v>
      </c>
      <c r="AC24" s="61">
        <v>121</v>
      </c>
      <c r="AD24" s="151">
        <v>98.8</v>
      </c>
      <c r="AE24" s="224">
        <v>120.7</v>
      </c>
      <c r="AF24" s="62"/>
      <c r="AG24" s="62"/>
      <c r="AH24" s="62"/>
      <c r="AI24" s="62"/>
      <c r="AJ24" s="62"/>
      <c r="AK24" s="62"/>
      <c r="AL24" s="62"/>
      <c r="AM24" s="62"/>
      <c r="AN24" s="62"/>
    </row>
    <row r="25" spans="1:40" ht="15.75" x14ac:dyDescent="0.25">
      <c r="A25">
        <v>8</v>
      </c>
      <c r="B25" s="43" t="s">
        <v>285</v>
      </c>
      <c r="C25" s="23">
        <v>63</v>
      </c>
      <c r="D25" s="23">
        <v>2.9</v>
      </c>
      <c r="E25" s="23">
        <v>7</v>
      </c>
      <c r="F25" s="23">
        <f t="shared" si="3"/>
        <v>20.3</v>
      </c>
      <c r="G25" s="23">
        <v>4</v>
      </c>
      <c r="H25" s="23"/>
      <c r="I25" s="23"/>
      <c r="J25" s="23"/>
      <c r="K25" s="23"/>
      <c r="L25" s="23">
        <v>7</v>
      </c>
      <c r="M25" s="23"/>
      <c r="N25" s="23"/>
      <c r="O25" s="23"/>
      <c r="P25" s="23"/>
      <c r="Q25" s="23"/>
      <c r="R25" s="181"/>
      <c r="S25" s="24">
        <f t="shared" si="4"/>
        <v>94.3</v>
      </c>
      <c r="T25" s="43" t="s">
        <v>285</v>
      </c>
      <c r="V25" s="14">
        <v>5</v>
      </c>
      <c r="W25">
        <v>19</v>
      </c>
      <c r="X25" s="185">
        <f t="shared" si="0"/>
        <v>456.9</v>
      </c>
      <c r="Y25" s="186" t="s">
        <v>253</v>
      </c>
      <c r="Z25" s="49"/>
      <c r="AA25" s="154">
        <v>58.2</v>
      </c>
      <c r="AB25" s="61">
        <v>66.2</v>
      </c>
      <c r="AC25" s="61">
        <v>97</v>
      </c>
      <c r="AD25" s="202">
        <v>134.5</v>
      </c>
      <c r="AE25" s="224">
        <v>101</v>
      </c>
      <c r="AF25" s="61"/>
      <c r="AG25" s="61"/>
      <c r="AH25" s="61"/>
      <c r="AI25" s="61"/>
      <c r="AJ25" s="61"/>
      <c r="AK25" s="61"/>
      <c r="AL25" s="61"/>
      <c r="AM25" s="61"/>
      <c r="AN25" s="62"/>
    </row>
    <row r="26" spans="1:40" ht="15.75" x14ac:dyDescent="0.25">
      <c r="A26">
        <v>9</v>
      </c>
      <c r="B26" s="41" t="s">
        <v>246</v>
      </c>
      <c r="C26" s="13">
        <v>62</v>
      </c>
      <c r="D26" s="13">
        <v>2.9</v>
      </c>
      <c r="E26" s="13">
        <v>7</v>
      </c>
      <c r="F26" s="13">
        <f t="shared" si="3"/>
        <v>20.3</v>
      </c>
      <c r="G26" s="13">
        <v>5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81"/>
      <c r="S26" s="24">
        <f t="shared" si="4"/>
        <v>87.3</v>
      </c>
      <c r="T26" s="41" t="s">
        <v>246</v>
      </c>
      <c r="V26" s="14">
        <v>6</v>
      </c>
      <c r="W26">
        <v>20</v>
      </c>
      <c r="X26" s="183">
        <f t="shared" si="0"/>
        <v>445.4</v>
      </c>
      <c r="Y26" s="184" t="s">
        <v>210</v>
      </c>
      <c r="Z26" s="49"/>
      <c r="AA26" s="151"/>
      <c r="AB26" s="61">
        <v>82.4</v>
      </c>
      <c r="AC26" s="61">
        <v>107.5</v>
      </c>
      <c r="AD26" s="61">
        <v>107.5</v>
      </c>
      <c r="AE26" s="224">
        <v>148</v>
      </c>
      <c r="AF26" s="62"/>
      <c r="AG26" s="62"/>
      <c r="AH26" s="62"/>
      <c r="AI26" s="62"/>
      <c r="AJ26" s="62"/>
      <c r="AK26" s="62"/>
      <c r="AL26" s="62"/>
      <c r="AM26" s="62"/>
      <c r="AN26" s="62"/>
    </row>
    <row r="27" spans="1:40" ht="15.75" x14ac:dyDescent="0.25">
      <c r="A27">
        <v>10</v>
      </c>
      <c r="B27" s="41" t="s">
        <v>284</v>
      </c>
      <c r="C27" s="13">
        <v>61</v>
      </c>
      <c r="D27" s="13">
        <v>2.9</v>
      </c>
      <c r="E27" s="13">
        <v>4</v>
      </c>
      <c r="F27" s="13">
        <f t="shared" si="3"/>
        <v>11.6</v>
      </c>
      <c r="G27" s="13">
        <v>4</v>
      </c>
      <c r="H27" s="13">
        <v>4</v>
      </c>
      <c r="I27" s="13"/>
      <c r="J27" s="13"/>
      <c r="K27" s="13"/>
      <c r="L27" s="13"/>
      <c r="M27" s="13"/>
      <c r="N27" s="13"/>
      <c r="O27" s="13"/>
      <c r="P27" s="13"/>
      <c r="Q27" s="13"/>
      <c r="R27" s="181"/>
      <c r="S27" s="24">
        <f t="shared" si="4"/>
        <v>80.599999999999994</v>
      </c>
      <c r="T27" s="41" t="s">
        <v>284</v>
      </c>
      <c r="V27" s="14">
        <v>7</v>
      </c>
      <c r="W27">
        <v>21</v>
      </c>
      <c r="X27" s="183">
        <f t="shared" si="0"/>
        <v>430.8</v>
      </c>
      <c r="Y27" s="184" t="s">
        <v>79</v>
      </c>
      <c r="Z27" s="169"/>
      <c r="AA27" s="154">
        <v>51.8</v>
      </c>
      <c r="AB27" s="61">
        <v>45.8</v>
      </c>
      <c r="AC27" s="61">
        <v>101.7</v>
      </c>
      <c r="AD27" s="61">
        <v>93.5</v>
      </c>
      <c r="AE27" s="224">
        <v>138</v>
      </c>
      <c r="AF27" s="61"/>
      <c r="AG27" s="61"/>
      <c r="AH27" s="61"/>
      <c r="AI27" s="61"/>
      <c r="AJ27" s="61"/>
      <c r="AK27" s="61"/>
      <c r="AL27" s="61"/>
      <c r="AM27" s="61"/>
      <c r="AN27" s="61"/>
    </row>
    <row r="28" spans="1:40" ht="15.75" x14ac:dyDescent="0.25">
      <c r="B28" s="54"/>
      <c r="C28" s="53"/>
      <c r="D28" s="54"/>
      <c r="E28" s="54"/>
      <c r="F28" s="54"/>
      <c r="G28" s="2" t="s">
        <v>53</v>
      </c>
      <c r="H28" t="s">
        <v>51</v>
      </c>
      <c r="I28" t="s">
        <v>52</v>
      </c>
      <c r="J28" t="s">
        <v>54</v>
      </c>
      <c r="K28" t="s">
        <v>56</v>
      </c>
      <c r="L28" t="s">
        <v>51</v>
      </c>
      <c r="M28" t="s">
        <v>52</v>
      </c>
      <c r="N28" t="s">
        <v>54</v>
      </c>
      <c r="O28" t="s">
        <v>56</v>
      </c>
      <c r="P28" t="s">
        <v>58</v>
      </c>
      <c r="Q28" t="s">
        <v>56</v>
      </c>
      <c r="R28" s="161"/>
      <c r="S28" s="53"/>
      <c r="T28" s="54"/>
      <c r="V28" s="14">
        <v>8</v>
      </c>
      <c r="W28">
        <v>22</v>
      </c>
      <c r="X28" s="235">
        <f t="shared" si="0"/>
        <v>420.1</v>
      </c>
      <c r="Y28" s="236" t="s">
        <v>266</v>
      </c>
      <c r="Z28" s="49"/>
      <c r="AA28" s="151">
        <v>121.9</v>
      </c>
      <c r="AB28" s="61">
        <v>12</v>
      </c>
      <c r="AC28" s="61">
        <v>68.3</v>
      </c>
      <c r="AD28" s="61">
        <v>105.8</v>
      </c>
      <c r="AE28" s="202">
        <v>112.1</v>
      </c>
      <c r="AF28" s="224"/>
      <c r="AG28" s="62"/>
      <c r="AH28" s="62"/>
      <c r="AI28" s="62"/>
      <c r="AJ28" s="62"/>
      <c r="AK28" s="62"/>
      <c r="AL28" s="62"/>
      <c r="AM28" s="62"/>
      <c r="AN28" s="62"/>
    </row>
    <row r="29" spans="1:40" ht="15.75" x14ac:dyDescent="0.25">
      <c r="A29">
        <v>1</v>
      </c>
      <c r="B29" s="184" t="s">
        <v>210</v>
      </c>
      <c r="C29" s="56">
        <v>60</v>
      </c>
      <c r="D29" s="56">
        <v>2.5</v>
      </c>
      <c r="E29" s="56">
        <v>24</v>
      </c>
      <c r="F29" s="56">
        <f t="shared" ref="F29:F33" si="5">PRODUCT(D29:E29)</f>
        <v>60</v>
      </c>
      <c r="G29" s="56">
        <v>4</v>
      </c>
      <c r="H29" s="56"/>
      <c r="I29" s="56"/>
      <c r="J29" s="56"/>
      <c r="K29" s="56"/>
      <c r="L29" s="56">
        <v>6</v>
      </c>
      <c r="M29" s="56">
        <v>6</v>
      </c>
      <c r="N29" s="56">
        <v>6</v>
      </c>
      <c r="O29" s="56">
        <v>6</v>
      </c>
      <c r="P29" s="56"/>
      <c r="Q29" s="56"/>
      <c r="R29" s="181"/>
      <c r="S29" s="57">
        <f>SUM(F29:R29)+C29</f>
        <v>148</v>
      </c>
      <c r="T29" s="184" t="s">
        <v>210</v>
      </c>
      <c r="V29" s="14">
        <v>9</v>
      </c>
      <c r="W29">
        <v>23</v>
      </c>
      <c r="X29" s="42">
        <f t="shared" si="0"/>
        <v>417.9</v>
      </c>
      <c r="Y29" s="43" t="s">
        <v>282</v>
      </c>
      <c r="Z29" s="49"/>
      <c r="AA29" s="151">
        <v>91</v>
      </c>
      <c r="AB29" s="61">
        <v>63.5</v>
      </c>
      <c r="AC29" s="61">
        <v>109.4</v>
      </c>
      <c r="AD29" s="61">
        <v>73.400000000000006</v>
      </c>
      <c r="AE29" s="224">
        <v>80.599999999999994</v>
      </c>
      <c r="AF29" s="224"/>
      <c r="AG29" s="62"/>
      <c r="AH29" s="62"/>
      <c r="AI29" s="62"/>
      <c r="AJ29" s="62"/>
      <c r="AK29" s="62"/>
      <c r="AL29" s="62"/>
      <c r="AM29" s="62"/>
      <c r="AN29" s="62"/>
    </row>
    <row r="30" spans="1:40" ht="15.75" x14ac:dyDescent="0.25">
      <c r="A30">
        <v>2</v>
      </c>
      <c r="B30" s="184" t="s">
        <v>79</v>
      </c>
      <c r="C30" s="56">
        <v>59</v>
      </c>
      <c r="D30" s="56">
        <v>2.5</v>
      </c>
      <c r="E30" s="56">
        <v>22</v>
      </c>
      <c r="F30" s="56">
        <f t="shared" si="5"/>
        <v>55</v>
      </c>
      <c r="G30" s="56">
        <v>4</v>
      </c>
      <c r="H30" s="56">
        <v>4</v>
      </c>
      <c r="I30" s="56">
        <v>4</v>
      </c>
      <c r="J30" s="56"/>
      <c r="K30" s="56"/>
      <c r="L30" s="56">
        <v>6</v>
      </c>
      <c r="M30" s="56">
        <v>6</v>
      </c>
      <c r="N30" s="56"/>
      <c r="O30" s="56"/>
      <c r="P30" s="56"/>
      <c r="Q30" s="56"/>
      <c r="R30" s="181"/>
      <c r="S30" s="57">
        <f t="shared" ref="S30:S38" si="6">SUM(F30:R30)+C30</f>
        <v>138</v>
      </c>
      <c r="T30" s="184" t="s">
        <v>79</v>
      </c>
      <c r="W30">
        <v>24</v>
      </c>
      <c r="X30" s="235">
        <f t="shared" si="0"/>
        <v>402.8</v>
      </c>
      <c r="Y30" s="236" t="s">
        <v>64</v>
      </c>
      <c r="Z30" s="49"/>
      <c r="AA30" s="151">
        <v>70</v>
      </c>
      <c r="AB30" s="61">
        <v>104.5</v>
      </c>
      <c r="AC30" s="61">
        <v>54.8</v>
      </c>
      <c r="AD30" s="61">
        <v>98.5</v>
      </c>
      <c r="AE30" s="224">
        <v>75</v>
      </c>
      <c r="AF30" s="224"/>
      <c r="AG30" s="62"/>
      <c r="AH30" s="62"/>
      <c r="AI30" s="62"/>
      <c r="AJ30" s="62"/>
      <c r="AK30" s="62"/>
      <c r="AL30" s="62"/>
      <c r="AM30" s="62"/>
      <c r="AN30" s="62"/>
    </row>
    <row r="31" spans="1:40" ht="15.75" x14ac:dyDescent="0.25">
      <c r="A31">
        <v>3</v>
      </c>
      <c r="B31" s="184" t="s">
        <v>17</v>
      </c>
      <c r="C31" s="56">
        <v>58</v>
      </c>
      <c r="D31" s="56">
        <v>2.5</v>
      </c>
      <c r="E31" s="56">
        <v>22</v>
      </c>
      <c r="F31" s="56">
        <f t="shared" si="5"/>
        <v>55</v>
      </c>
      <c r="G31" s="56">
        <v>4</v>
      </c>
      <c r="H31" s="56">
        <v>4</v>
      </c>
      <c r="I31" s="56"/>
      <c r="J31" s="56"/>
      <c r="K31" s="56"/>
      <c r="L31" s="56">
        <v>6</v>
      </c>
      <c r="M31" s="56">
        <v>6</v>
      </c>
      <c r="N31" s="56">
        <v>6</v>
      </c>
      <c r="O31" s="56"/>
      <c r="P31" s="56"/>
      <c r="Q31" s="56"/>
      <c r="R31" s="181"/>
      <c r="S31" s="57">
        <f t="shared" si="6"/>
        <v>139</v>
      </c>
      <c r="T31" s="184" t="s">
        <v>17</v>
      </c>
      <c r="W31">
        <v>25</v>
      </c>
      <c r="X31" s="235">
        <f t="shared" si="0"/>
        <v>401.90000000000003</v>
      </c>
      <c r="Y31" s="236" t="s">
        <v>251</v>
      </c>
      <c r="Z31" s="49"/>
      <c r="AA31" s="151">
        <v>81</v>
      </c>
      <c r="AB31" s="61">
        <v>124.1</v>
      </c>
      <c r="AC31" s="61"/>
      <c r="AD31" s="61">
        <v>102.5</v>
      </c>
      <c r="AE31" s="224">
        <v>94.3</v>
      </c>
      <c r="AF31" s="62"/>
      <c r="AG31" s="62"/>
      <c r="AH31" s="62"/>
      <c r="AI31" s="62"/>
      <c r="AJ31" s="62"/>
      <c r="AK31" s="62"/>
      <c r="AL31" s="62"/>
      <c r="AM31" s="62"/>
      <c r="AN31" s="62"/>
    </row>
    <row r="32" spans="1:40" ht="15.75" x14ac:dyDescent="0.25">
      <c r="A32">
        <v>4</v>
      </c>
      <c r="B32" s="184" t="s">
        <v>83</v>
      </c>
      <c r="C32" s="56">
        <v>57</v>
      </c>
      <c r="D32" s="56">
        <v>2.5</v>
      </c>
      <c r="E32" s="56">
        <v>15</v>
      </c>
      <c r="F32" s="56">
        <f t="shared" si="5"/>
        <v>37.5</v>
      </c>
      <c r="G32" s="56">
        <v>4</v>
      </c>
      <c r="H32" s="56"/>
      <c r="I32" s="182"/>
      <c r="J32" s="56"/>
      <c r="K32" s="56"/>
      <c r="L32" s="56">
        <v>6</v>
      </c>
      <c r="M32" s="56"/>
      <c r="N32" s="56"/>
      <c r="O32" s="56"/>
      <c r="P32" s="56"/>
      <c r="Q32" s="56"/>
      <c r="R32" s="181"/>
      <c r="S32" s="57">
        <f t="shared" si="6"/>
        <v>104.5</v>
      </c>
      <c r="T32" s="184" t="s">
        <v>83</v>
      </c>
      <c r="V32" s="244">
        <v>10</v>
      </c>
      <c r="W32">
        <v>26</v>
      </c>
      <c r="X32" s="183">
        <f t="shared" si="0"/>
        <v>394.6</v>
      </c>
      <c r="Y32" s="184" t="s">
        <v>252</v>
      </c>
      <c r="Z32" s="49"/>
      <c r="AA32" s="151">
        <v>113.5</v>
      </c>
      <c r="AB32" s="61">
        <v>118.1</v>
      </c>
      <c r="AC32" s="61"/>
      <c r="AD32" s="61">
        <v>65</v>
      </c>
      <c r="AE32" s="224">
        <v>98</v>
      </c>
      <c r="AF32" s="224"/>
      <c r="AG32" s="62"/>
      <c r="AH32" s="62"/>
      <c r="AI32" s="62"/>
      <c r="AJ32" s="62"/>
      <c r="AK32" s="62"/>
      <c r="AL32" s="62"/>
      <c r="AM32" s="62"/>
      <c r="AN32" s="62"/>
    </row>
    <row r="33" spans="1:40" ht="15.75" x14ac:dyDescent="0.25">
      <c r="A33">
        <v>5</v>
      </c>
      <c r="B33" s="184" t="s">
        <v>286</v>
      </c>
      <c r="C33" s="56">
        <v>56</v>
      </c>
      <c r="D33" s="56">
        <v>2.5</v>
      </c>
      <c r="E33" s="56">
        <v>12</v>
      </c>
      <c r="F33" s="56">
        <f t="shared" si="5"/>
        <v>30</v>
      </c>
      <c r="G33" s="56">
        <v>4</v>
      </c>
      <c r="H33" s="56">
        <v>4</v>
      </c>
      <c r="I33" s="56"/>
      <c r="J33" s="56"/>
      <c r="K33" s="56"/>
      <c r="L33" s="56">
        <v>6</v>
      </c>
      <c r="M33" s="56">
        <v>6</v>
      </c>
      <c r="N33" s="56"/>
      <c r="O33" s="56"/>
      <c r="P33" s="56"/>
      <c r="Q33" s="56"/>
      <c r="R33" s="181"/>
      <c r="S33" s="57">
        <f t="shared" si="6"/>
        <v>106</v>
      </c>
      <c r="T33" s="184" t="s">
        <v>286</v>
      </c>
      <c r="V33" s="51"/>
      <c r="W33">
        <v>27</v>
      </c>
      <c r="X33" s="47">
        <f t="shared" si="0"/>
        <v>386</v>
      </c>
      <c r="Y33" s="48" t="s">
        <v>213</v>
      </c>
      <c r="Z33" s="49"/>
      <c r="AA33" s="151">
        <v>77.5</v>
      </c>
      <c r="AB33" s="61">
        <v>100</v>
      </c>
      <c r="AC33" s="61"/>
      <c r="AD33" s="61">
        <v>102.5</v>
      </c>
      <c r="AE33" s="224">
        <v>106</v>
      </c>
      <c r="AF33" s="224"/>
      <c r="AG33" s="62"/>
      <c r="AH33" s="62"/>
      <c r="AI33" s="62"/>
      <c r="AJ33" s="62"/>
      <c r="AK33" s="62"/>
      <c r="AL33" s="62"/>
      <c r="AM33" s="62"/>
      <c r="AN33" s="62"/>
    </row>
    <row r="34" spans="1:40" ht="15.75" x14ac:dyDescent="0.25">
      <c r="A34">
        <v>6</v>
      </c>
      <c r="B34" s="186" t="s">
        <v>252</v>
      </c>
      <c r="C34" s="56">
        <v>55</v>
      </c>
      <c r="D34" s="56">
        <v>2.5</v>
      </c>
      <c r="E34" s="56">
        <v>10</v>
      </c>
      <c r="F34" s="56">
        <f>PRODUCT(D34:E34)</f>
        <v>25</v>
      </c>
      <c r="G34" s="56">
        <v>4</v>
      </c>
      <c r="H34" s="56">
        <v>4</v>
      </c>
      <c r="I34" s="56">
        <v>4</v>
      </c>
      <c r="J34" s="56"/>
      <c r="K34" s="56"/>
      <c r="L34" s="56">
        <v>6</v>
      </c>
      <c r="M34" s="56"/>
      <c r="N34" s="56"/>
      <c r="O34" s="56"/>
      <c r="P34" s="56"/>
      <c r="Q34" s="56"/>
      <c r="R34" s="181"/>
      <c r="S34" s="57">
        <f t="shared" si="6"/>
        <v>98</v>
      </c>
      <c r="T34" s="186" t="s">
        <v>252</v>
      </c>
      <c r="V34" s="239">
        <v>1</v>
      </c>
      <c r="W34">
        <v>28</v>
      </c>
      <c r="X34" s="235">
        <f t="shared" si="0"/>
        <v>387.8</v>
      </c>
      <c r="Y34" s="236" t="s">
        <v>14</v>
      </c>
      <c r="Z34" s="49"/>
      <c r="AA34" s="151">
        <v>23</v>
      </c>
      <c r="AB34" s="61">
        <v>63.4</v>
      </c>
      <c r="AC34" s="61">
        <v>86.8</v>
      </c>
      <c r="AD34" s="202">
        <v>99.8</v>
      </c>
      <c r="AE34" s="224">
        <v>114.8</v>
      </c>
      <c r="AF34" s="224"/>
      <c r="AG34" s="62"/>
      <c r="AH34" s="62"/>
      <c r="AI34" s="62"/>
      <c r="AJ34" s="62"/>
      <c r="AK34" s="62"/>
      <c r="AL34" s="62"/>
      <c r="AM34" s="62"/>
      <c r="AN34" s="62"/>
    </row>
    <row r="35" spans="1:40" ht="15.75" x14ac:dyDescent="0.25">
      <c r="A35">
        <v>7</v>
      </c>
      <c r="B35" s="184" t="s">
        <v>253</v>
      </c>
      <c r="C35" s="56">
        <v>54</v>
      </c>
      <c r="D35" s="56">
        <v>2.5</v>
      </c>
      <c r="E35" s="56">
        <v>10</v>
      </c>
      <c r="F35" s="56">
        <f t="shared" ref="F35:F42" si="7">PRODUCT(D35:E35)</f>
        <v>25</v>
      </c>
      <c r="G35" s="56">
        <v>4</v>
      </c>
      <c r="H35" s="56">
        <v>4</v>
      </c>
      <c r="I35" s="56">
        <v>4</v>
      </c>
      <c r="J35" s="56">
        <v>4</v>
      </c>
      <c r="K35" s="56"/>
      <c r="L35" s="56">
        <v>6</v>
      </c>
      <c r="M35" s="56"/>
      <c r="N35" s="56"/>
      <c r="O35" s="56"/>
      <c r="P35" s="56"/>
      <c r="Q35" s="56"/>
      <c r="R35" s="181"/>
      <c r="S35" s="57">
        <f t="shared" si="6"/>
        <v>101</v>
      </c>
      <c r="T35" s="184" t="s">
        <v>253</v>
      </c>
      <c r="V35" s="51"/>
      <c r="W35">
        <v>29</v>
      </c>
      <c r="X35" s="235">
        <f t="shared" si="0"/>
        <v>376.3</v>
      </c>
      <c r="Y35" s="236" t="s">
        <v>16</v>
      </c>
      <c r="Z35" s="49"/>
      <c r="AA35" s="151">
        <v>88</v>
      </c>
      <c r="AB35" s="61">
        <v>74.5</v>
      </c>
      <c r="AC35" s="61">
        <v>76.3</v>
      </c>
      <c r="AD35" s="61">
        <v>57</v>
      </c>
      <c r="AE35" s="224">
        <v>80.5</v>
      </c>
      <c r="AF35" s="62"/>
      <c r="AG35" s="62"/>
      <c r="AH35" s="62"/>
      <c r="AI35" s="62"/>
      <c r="AJ35" s="62"/>
      <c r="AK35" s="62"/>
      <c r="AL35" s="62"/>
      <c r="AM35" s="62"/>
      <c r="AN35" s="62"/>
    </row>
    <row r="36" spans="1:40" ht="15.75" x14ac:dyDescent="0.25">
      <c r="A36">
        <v>8</v>
      </c>
      <c r="B36" s="184" t="s">
        <v>16</v>
      </c>
      <c r="C36" s="56">
        <v>53</v>
      </c>
      <c r="D36" s="56">
        <v>2.5</v>
      </c>
      <c r="E36" s="56">
        <v>7</v>
      </c>
      <c r="F36" s="56">
        <f t="shared" si="7"/>
        <v>17.5</v>
      </c>
      <c r="G36" s="56">
        <v>4</v>
      </c>
      <c r="H36" s="56"/>
      <c r="I36" s="56"/>
      <c r="J36" s="56"/>
      <c r="K36" s="56"/>
      <c r="L36" s="56">
        <v>6</v>
      </c>
      <c r="M36" s="56"/>
      <c r="N36" s="56"/>
      <c r="O36" s="56"/>
      <c r="P36" s="56"/>
      <c r="Q36" s="56"/>
      <c r="R36" s="181"/>
      <c r="S36" s="57">
        <f t="shared" si="6"/>
        <v>80.5</v>
      </c>
      <c r="T36" s="184" t="s">
        <v>16</v>
      </c>
      <c r="W36">
        <v>30</v>
      </c>
      <c r="X36" s="235">
        <f t="shared" si="0"/>
        <v>374.6</v>
      </c>
      <c r="Y36" s="236" t="s">
        <v>83</v>
      </c>
      <c r="Z36" s="49"/>
      <c r="AA36" s="151">
        <v>90.6</v>
      </c>
      <c r="AB36" s="61">
        <v>63</v>
      </c>
      <c r="AC36" s="61">
        <v>61</v>
      </c>
      <c r="AD36" s="202">
        <v>55.5</v>
      </c>
      <c r="AE36" s="224">
        <v>104.5</v>
      </c>
      <c r="AF36" s="224"/>
      <c r="AG36" s="62"/>
      <c r="AH36" s="62"/>
      <c r="AI36" s="62"/>
      <c r="AJ36" s="62"/>
      <c r="AK36" s="62"/>
      <c r="AL36" s="62"/>
      <c r="AM36" s="62"/>
      <c r="AN36" s="62"/>
    </row>
    <row r="37" spans="1:40" ht="15.75" x14ac:dyDescent="0.25">
      <c r="A37">
        <v>9</v>
      </c>
      <c r="B37" s="41" t="s">
        <v>64</v>
      </c>
      <c r="C37" s="13">
        <v>52</v>
      </c>
      <c r="D37" s="13">
        <v>2.5</v>
      </c>
      <c r="E37" s="13">
        <v>6</v>
      </c>
      <c r="F37" s="13">
        <f t="shared" si="7"/>
        <v>15</v>
      </c>
      <c r="G37" s="13">
        <v>4</v>
      </c>
      <c r="H37" s="13">
        <v>4</v>
      </c>
      <c r="I37" s="13"/>
      <c r="J37" s="13"/>
      <c r="K37" s="13"/>
      <c r="L37" s="13"/>
      <c r="M37" s="13"/>
      <c r="N37" s="13"/>
      <c r="O37" s="13"/>
      <c r="P37" s="13"/>
      <c r="Q37" s="13"/>
      <c r="R37" s="181"/>
      <c r="S37" s="57">
        <f t="shared" si="6"/>
        <v>75</v>
      </c>
      <c r="T37" s="41" t="s">
        <v>64</v>
      </c>
      <c r="V37" s="239">
        <v>2</v>
      </c>
      <c r="W37">
        <v>31</v>
      </c>
      <c r="X37" s="183">
        <f t="shared" si="0"/>
        <v>341.5</v>
      </c>
      <c r="Y37" s="184" t="s">
        <v>17</v>
      </c>
      <c r="Z37" s="49"/>
      <c r="AA37" s="151">
        <v>119.1</v>
      </c>
      <c r="AB37" s="61">
        <v>83.4</v>
      </c>
      <c r="AC37" s="61"/>
      <c r="AD37" s="61"/>
      <c r="AE37" s="224">
        <v>139</v>
      </c>
      <c r="AF37" s="224"/>
      <c r="AG37" s="62"/>
      <c r="AH37" s="62"/>
      <c r="AI37" s="62"/>
      <c r="AJ37" s="62"/>
      <c r="AK37" s="62"/>
      <c r="AL37" s="62"/>
      <c r="AM37" s="62"/>
      <c r="AN37" s="62"/>
    </row>
    <row r="38" spans="1:40" ht="15.75" x14ac:dyDescent="0.25">
      <c r="A38">
        <v>10</v>
      </c>
      <c r="B38" s="41" t="s">
        <v>22</v>
      </c>
      <c r="C38" s="13">
        <v>51</v>
      </c>
      <c r="D38" s="13">
        <v>2.5</v>
      </c>
      <c r="E38" s="13">
        <v>4</v>
      </c>
      <c r="F38" s="13">
        <f t="shared" si="7"/>
        <v>10</v>
      </c>
      <c r="G38" s="13">
        <v>4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81"/>
      <c r="S38" s="57">
        <f t="shared" si="6"/>
        <v>65</v>
      </c>
      <c r="T38" s="41" t="s">
        <v>22</v>
      </c>
      <c r="V38" s="51"/>
      <c r="W38">
        <v>32</v>
      </c>
      <c r="X38" s="235">
        <f t="shared" si="0"/>
        <v>321.7</v>
      </c>
      <c r="Y38" s="236" t="s">
        <v>211</v>
      </c>
      <c r="Z38" s="169"/>
      <c r="AA38" s="154">
        <v>32</v>
      </c>
      <c r="AB38" s="61">
        <v>84.2</v>
      </c>
      <c r="AC38" s="61">
        <v>67.5</v>
      </c>
      <c r="AD38" s="61">
        <v>58.8</v>
      </c>
      <c r="AE38" s="224">
        <v>79.2</v>
      </c>
      <c r="AF38" s="62"/>
      <c r="AG38" s="62"/>
      <c r="AH38" s="62"/>
      <c r="AI38" s="62"/>
      <c r="AJ38" s="62"/>
      <c r="AK38" s="62"/>
      <c r="AL38" s="62"/>
      <c r="AM38" s="62"/>
      <c r="AN38" s="61"/>
    </row>
    <row r="39" spans="1:40" x14ac:dyDescent="0.25">
      <c r="B39" s="51"/>
      <c r="C39" s="52"/>
      <c r="D39" s="51"/>
      <c r="E39" s="51"/>
      <c r="F39" s="51"/>
      <c r="G39" s="2" t="s">
        <v>53</v>
      </c>
      <c r="H39" t="s">
        <v>51</v>
      </c>
      <c r="I39" t="s">
        <v>52</v>
      </c>
      <c r="J39" t="s">
        <v>54</v>
      </c>
      <c r="K39" t="s">
        <v>56</v>
      </c>
      <c r="L39" t="s">
        <v>51</v>
      </c>
      <c r="M39" t="s">
        <v>52</v>
      </c>
      <c r="N39" t="s">
        <v>54</v>
      </c>
      <c r="O39" t="s">
        <v>56</v>
      </c>
      <c r="P39" t="s">
        <v>58</v>
      </c>
      <c r="Q39" t="s">
        <v>56</v>
      </c>
      <c r="R39" s="161"/>
      <c r="S39" s="53"/>
      <c r="T39" s="51"/>
      <c r="V39" s="239">
        <v>3</v>
      </c>
      <c r="W39">
        <v>33</v>
      </c>
      <c r="X39" s="113">
        <f t="shared" ref="X39:X66" si="8">SUM(Z39:AM39)</f>
        <v>320.60000000000002</v>
      </c>
      <c r="Y39" s="137" t="s">
        <v>217</v>
      </c>
      <c r="Z39" s="49"/>
      <c r="AA39" s="154"/>
      <c r="AB39" s="49">
        <v>26</v>
      </c>
      <c r="AC39" s="49">
        <v>73.8</v>
      </c>
      <c r="AD39" s="200">
        <v>85.4</v>
      </c>
      <c r="AE39" s="226">
        <v>135.4</v>
      </c>
      <c r="AF39" s="61"/>
      <c r="AG39" s="61"/>
      <c r="AH39" s="61"/>
      <c r="AI39" s="61"/>
      <c r="AJ39" s="61"/>
      <c r="AK39" s="61"/>
      <c r="AL39" s="61"/>
      <c r="AM39" s="61"/>
      <c r="AN39" s="62"/>
    </row>
    <row r="40" spans="1:40" ht="15.75" x14ac:dyDescent="0.25">
      <c r="A40">
        <v>1</v>
      </c>
      <c r="B40" s="48" t="s">
        <v>217</v>
      </c>
      <c r="C40" s="20">
        <v>50</v>
      </c>
      <c r="D40" s="20">
        <v>2.1</v>
      </c>
      <c r="E40" s="20">
        <v>24</v>
      </c>
      <c r="F40" s="20">
        <f t="shared" si="7"/>
        <v>50.400000000000006</v>
      </c>
      <c r="G40" s="20">
        <v>3</v>
      </c>
      <c r="H40" s="20">
        <v>3</v>
      </c>
      <c r="I40" s="20">
        <v>3</v>
      </c>
      <c r="J40" s="20">
        <v>3</v>
      </c>
      <c r="K40" s="20">
        <v>3</v>
      </c>
      <c r="L40" s="20">
        <v>5</v>
      </c>
      <c r="M40" s="20">
        <v>5</v>
      </c>
      <c r="N40" s="20">
        <v>5</v>
      </c>
      <c r="O40" s="20">
        <v>5</v>
      </c>
      <c r="P40" s="20"/>
      <c r="Q40" s="20"/>
      <c r="R40" s="181"/>
      <c r="S40" s="25">
        <f>SUM(F40:R40)+C40</f>
        <v>135.4</v>
      </c>
      <c r="T40" s="48" t="s">
        <v>217</v>
      </c>
      <c r="V40" s="239">
        <v>4</v>
      </c>
      <c r="W40">
        <v>34</v>
      </c>
      <c r="X40" s="183">
        <f t="shared" si="8"/>
        <v>312.5</v>
      </c>
      <c r="Y40" s="184" t="s">
        <v>22</v>
      </c>
      <c r="Z40" s="49"/>
      <c r="AA40" s="151">
        <v>43.2</v>
      </c>
      <c r="AB40" s="61">
        <v>70.3</v>
      </c>
      <c r="AC40" s="61">
        <v>46.5</v>
      </c>
      <c r="AD40" s="202">
        <v>87.5</v>
      </c>
      <c r="AE40" s="224">
        <v>65</v>
      </c>
      <c r="AF40" s="62"/>
      <c r="AG40" s="62"/>
      <c r="AH40" s="62"/>
      <c r="AI40" s="62"/>
      <c r="AJ40" s="62"/>
      <c r="AK40" s="62"/>
      <c r="AL40" s="62"/>
      <c r="AM40" s="62"/>
      <c r="AN40" s="62"/>
    </row>
    <row r="41" spans="1:40" ht="15.75" x14ac:dyDescent="0.25">
      <c r="A41">
        <v>2</v>
      </c>
      <c r="B41" s="48" t="s">
        <v>196</v>
      </c>
      <c r="C41" s="20">
        <v>49</v>
      </c>
      <c r="D41" s="20">
        <v>2.1</v>
      </c>
      <c r="E41" s="20">
        <v>19</v>
      </c>
      <c r="F41" s="20">
        <f t="shared" si="7"/>
        <v>39.9</v>
      </c>
      <c r="G41" s="20">
        <v>3</v>
      </c>
      <c r="H41" s="20"/>
      <c r="I41" s="20"/>
      <c r="J41" s="20"/>
      <c r="K41" s="20"/>
      <c r="L41" s="20">
        <v>5</v>
      </c>
      <c r="M41" s="20">
        <v>5</v>
      </c>
      <c r="N41" s="20">
        <v>5</v>
      </c>
      <c r="O41" s="20"/>
      <c r="P41" s="20"/>
      <c r="Q41" s="20"/>
      <c r="R41" s="181"/>
      <c r="S41" s="25">
        <f t="shared" ref="S41:S49" si="9">SUM(F41:R41)+C41</f>
        <v>106.9</v>
      </c>
      <c r="T41" s="48" t="s">
        <v>196</v>
      </c>
      <c r="V41" s="51"/>
      <c r="W41">
        <v>35</v>
      </c>
      <c r="X41" s="241">
        <f t="shared" si="8"/>
        <v>301.2</v>
      </c>
      <c r="Y41" s="242" t="s">
        <v>214</v>
      </c>
      <c r="Z41" s="49"/>
      <c r="AA41" s="154">
        <v>3</v>
      </c>
      <c r="AB41" s="49">
        <v>58</v>
      </c>
      <c r="AC41" s="49">
        <v>73.2</v>
      </c>
      <c r="AD41" s="49">
        <v>94</v>
      </c>
      <c r="AE41" s="225">
        <v>73</v>
      </c>
      <c r="AF41" s="62"/>
      <c r="AG41" s="62"/>
      <c r="AH41" s="62"/>
      <c r="AI41" s="62"/>
      <c r="AJ41" s="62"/>
      <c r="AK41" s="62"/>
      <c r="AL41" s="62"/>
      <c r="AM41" s="62"/>
      <c r="AN41" s="62"/>
    </row>
    <row r="42" spans="1:40" ht="15.75" x14ac:dyDescent="0.25">
      <c r="A42">
        <v>3</v>
      </c>
      <c r="B42" s="48" t="s">
        <v>216</v>
      </c>
      <c r="C42" s="20">
        <v>48</v>
      </c>
      <c r="D42" s="20">
        <v>2.1</v>
      </c>
      <c r="E42" s="20">
        <v>19</v>
      </c>
      <c r="F42" s="20">
        <f t="shared" si="7"/>
        <v>39.9</v>
      </c>
      <c r="G42" s="20">
        <v>3</v>
      </c>
      <c r="H42" s="20">
        <v>3</v>
      </c>
      <c r="I42" s="20"/>
      <c r="J42" s="20"/>
      <c r="K42" s="20"/>
      <c r="L42" s="20">
        <v>5</v>
      </c>
      <c r="M42" s="20">
        <v>5</v>
      </c>
      <c r="N42" s="20"/>
      <c r="O42" s="20"/>
      <c r="P42" s="20"/>
      <c r="Q42" s="20"/>
      <c r="R42" s="181"/>
      <c r="S42" s="25">
        <f t="shared" si="9"/>
        <v>103.9</v>
      </c>
      <c r="T42" s="48" t="s">
        <v>216</v>
      </c>
      <c r="V42" s="239">
        <v>5</v>
      </c>
      <c r="W42">
        <v>36</v>
      </c>
      <c r="X42" s="47">
        <f t="shared" si="8"/>
        <v>280.39999999999998</v>
      </c>
      <c r="Y42" s="48" t="s">
        <v>196</v>
      </c>
      <c r="Z42" s="49"/>
      <c r="AA42" s="154"/>
      <c r="AB42" s="49">
        <v>4</v>
      </c>
      <c r="AC42" s="49">
        <v>79.599999999999994</v>
      </c>
      <c r="AD42" s="49">
        <v>89.9</v>
      </c>
      <c r="AE42" s="225">
        <v>106.9</v>
      </c>
      <c r="AF42" s="62"/>
      <c r="AG42" s="62"/>
      <c r="AH42" s="62"/>
      <c r="AI42" s="62"/>
      <c r="AJ42" s="62"/>
      <c r="AK42" s="62"/>
      <c r="AL42" s="62"/>
      <c r="AM42" s="62"/>
      <c r="AN42" s="62"/>
    </row>
    <row r="43" spans="1:40" x14ac:dyDescent="0.25">
      <c r="A43">
        <v>4</v>
      </c>
      <c r="B43" s="137" t="s">
        <v>213</v>
      </c>
      <c r="C43" s="20">
        <v>47</v>
      </c>
      <c r="D43" s="20">
        <v>2.1</v>
      </c>
      <c r="E43" s="20">
        <v>18</v>
      </c>
      <c r="F43" s="20">
        <f>PRODUCT(D43:E43)</f>
        <v>37.800000000000004</v>
      </c>
      <c r="G43" s="20">
        <v>4</v>
      </c>
      <c r="H43" s="20">
        <v>4</v>
      </c>
      <c r="I43" s="20">
        <v>4</v>
      </c>
      <c r="J43" s="20">
        <v>4</v>
      </c>
      <c r="K43" s="20">
        <v>4</v>
      </c>
      <c r="L43" s="20">
        <v>5</v>
      </c>
      <c r="M43" s="20">
        <v>5</v>
      </c>
      <c r="N43" s="20"/>
      <c r="O43" s="20"/>
      <c r="P43" s="20"/>
      <c r="Q43" s="20"/>
      <c r="R43" s="181"/>
      <c r="S43" s="25">
        <f t="shared" si="9"/>
        <v>114.80000000000001</v>
      </c>
      <c r="T43" s="137" t="s">
        <v>213</v>
      </c>
      <c r="V43" s="239">
        <v>6</v>
      </c>
      <c r="W43">
        <v>37</v>
      </c>
      <c r="X43" s="113">
        <f t="shared" si="8"/>
        <v>277.89999999999998</v>
      </c>
      <c r="Y43" s="137" t="s">
        <v>216</v>
      </c>
      <c r="Z43" s="49"/>
      <c r="AA43" s="154">
        <v>9</v>
      </c>
      <c r="AB43" s="49">
        <v>22</v>
      </c>
      <c r="AC43" s="49">
        <v>61.8</v>
      </c>
      <c r="AD43" s="200">
        <v>81.2</v>
      </c>
      <c r="AE43" s="226">
        <v>103.9</v>
      </c>
      <c r="AF43" s="225"/>
      <c r="AG43" s="62"/>
      <c r="AH43" s="62"/>
      <c r="AI43" s="62"/>
      <c r="AJ43" s="62"/>
      <c r="AK43" s="62"/>
      <c r="AL43" s="62"/>
      <c r="AM43" s="62"/>
      <c r="AN43" s="62"/>
    </row>
    <row r="44" spans="1:40" ht="15.75" x14ac:dyDescent="0.25">
      <c r="A44">
        <v>5</v>
      </c>
      <c r="B44" s="48" t="s">
        <v>33</v>
      </c>
      <c r="C44" s="20">
        <v>46</v>
      </c>
      <c r="D44" s="20">
        <v>2.1</v>
      </c>
      <c r="E44" s="20">
        <v>13</v>
      </c>
      <c r="F44" s="20">
        <f t="shared" ref="F44:F49" si="10">PRODUCT(D44:E44)</f>
        <v>27.3</v>
      </c>
      <c r="G44" s="20">
        <v>3</v>
      </c>
      <c r="H44" s="20"/>
      <c r="I44" s="20"/>
      <c r="J44" s="20"/>
      <c r="K44" s="20"/>
      <c r="L44" s="20">
        <v>5</v>
      </c>
      <c r="M44" s="20"/>
      <c r="N44" s="20"/>
      <c r="O44" s="20"/>
      <c r="P44" s="20"/>
      <c r="Q44" s="20"/>
      <c r="R44" s="181"/>
      <c r="S44" s="25">
        <f t="shared" si="9"/>
        <v>81.3</v>
      </c>
      <c r="T44" s="48" t="s">
        <v>33</v>
      </c>
      <c r="V44" s="239">
        <v>7</v>
      </c>
      <c r="W44">
        <v>38</v>
      </c>
      <c r="X44" s="47">
        <f t="shared" si="8"/>
        <v>258.8</v>
      </c>
      <c r="Y44" s="48" t="s">
        <v>33</v>
      </c>
      <c r="Z44" s="49"/>
      <c r="AA44" s="151">
        <v>31.1</v>
      </c>
      <c r="AB44" s="61">
        <v>54.7</v>
      </c>
      <c r="AC44" s="61">
        <v>39</v>
      </c>
      <c r="AD44" s="61">
        <v>52.7</v>
      </c>
      <c r="AE44" s="225">
        <v>81.3</v>
      </c>
      <c r="AF44" s="62"/>
      <c r="AG44" s="62"/>
      <c r="AH44" s="62"/>
      <c r="AI44" s="62"/>
      <c r="AJ44" s="62"/>
      <c r="AK44" s="62"/>
      <c r="AL44" s="62"/>
      <c r="AM44" s="62"/>
      <c r="AN44" s="62"/>
    </row>
    <row r="45" spans="1:40" ht="15.75" x14ac:dyDescent="0.25">
      <c r="A45">
        <v>6</v>
      </c>
      <c r="B45" s="48" t="s">
        <v>211</v>
      </c>
      <c r="C45" s="20">
        <v>45</v>
      </c>
      <c r="D45" s="20">
        <v>2.1</v>
      </c>
      <c r="E45" s="20">
        <v>12</v>
      </c>
      <c r="F45" s="20">
        <f t="shared" si="10"/>
        <v>25.200000000000003</v>
      </c>
      <c r="G45" s="20">
        <v>4</v>
      </c>
      <c r="H45" s="20"/>
      <c r="I45" s="20"/>
      <c r="J45" s="20"/>
      <c r="K45" s="20"/>
      <c r="L45" s="20">
        <v>5</v>
      </c>
      <c r="M45" s="20"/>
      <c r="N45" s="20"/>
      <c r="O45" s="20"/>
      <c r="P45" s="20"/>
      <c r="Q45" s="20"/>
      <c r="R45" s="181"/>
      <c r="S45" s="25">
        <f t="shared" si="9"/>
        <v>79.2</v>
      </c>
      <c r="T45" s="48" t="s">
        <v>211</v>
      </c>
      <c r="W45">
        <v>39</v>
      </c>
      <c r="X45" s="70">
        <f t="shared" si="8"/>
        <v>253.6</v>
      </c>
      <c r="Y45" s="71" t="s">
        <v>207</v>
      </c>
      <c r="Z45" s="230"/>
      <c r="AA45" s="151">
        <v>88</v>
      </c>
      <c r="AB45" s="61">
        <v>165.6</v>
      </c>
      <c r="AC45" s="61"/>
      <c r="AD45" s="61"/>
      <c r="AE45" s="62"/>
      <c r="AF45" s="62"/>
      <c r="AG45" s="62"/>
      <c r="AH45" s="62"/>
      <c r="AI45" s="62"/>
      <c r="AJ45" s="62"/>
      <c r="AK45" s="62"/>
      <c r="AL45" s="62"/>
      <c r="AM45" s="62"/>
      <c r="AN45" s="61"/>
    </row>
    <row r="46" spans="1:40" ht="15.75" x14ac:dyDescent="0.25">
      <c r="A46">
        <v>7</v>
      </c>
      <c r="B46" s="137" t="s">
        <v>169</v>
      </c>
      <c r="C46" s="20">
        <v>44</v>
      </c>
      <c r="D46" s="20">
        <v>2.1</v>
      </c>
      <c r="E46" s="20">
        <v>10</v>
      </c>
      <c r="F46" s="20">
        <f t="shared" si="10"/>
        <v>21</v>
      </c>
      <c r="G46" s="20">
        <v>3</v>
      </c>
      <c r="H46" s="20"/>
      <c r="I46" s="20"/>
      <c r="J46" s="20"/>
      <c r="K46" s="20"/>
      <c r="L46" s="20">
        <v>5</v>
      </c>
      <c r="M46" s="20"/>
      <c r="N46" s="20"/>
      <c r="O46" s="20"/>
      <c r="P46" s="20"/>
      <c r="Q46" s="20"/>
      <c r="R46" s="181"/>
      <c r="S46" s="25">
        <f t="shared" si="9"/>
        <v>73</v>
      </c>
      <c r="T46" s="137" t="s">
        <v>169</v>
      </c>
      <c r="W46">
        <v>40</v>
      </c>
      <c r="X46" s="235">
        <f t="shared" si="8"/>
        <v>244.29999999999998</v>
      </c>
      <c r="Y46" s="236" t="s">
        <v>173</v>
      </c>
      <c r="Z46" s="149"/>
      <c r="AA46" s="151">
        <v>43.5</v>
      </c>
      <c r="AB46" s="61">
        <v>62.6</v>
      </c>
      <c r="AC46" s="61">
        <v>65.3</v>
      </c>
      <c r="AD46" s="61"/>
      <c r="AE46" s="225">
        <v>72.900000000000006</v>
      </c>
      <c r="AF46" s="62"/>
      <c r="AG46" s="62"/>
      <c r="AH46" s="62"/>
      <c r="AI46" s="62"/>
      <c r="AJ46" s="62"/>
      <c r="AK46" s="62"/>
      <c r="AL46" s="62"/>
      <c r="AM46" s="62"/>
      <c r="AN46" s="62"/>
    </row>
    <row r="47" spans="1:40" ht="15.75" x14ac:dyDescent="0.25">
      <c r="A47">
        <v>8</v>
      </c>
      <c r="B47" s="137" t="s">
        <v>173</v>
      </c>
      <c r="C47" s="20">
        <v>43</v>
      </c>
      <c r="D47" s="20">
        <v>2.1</v>
      </c>
      <c r="E47" s="20">
        <v>9</v>
      </c>
      <c r="F47" s="20">
        <f t="shared" si="10"/>
        <v>18.900000000000002</v>
      </c>
      <c r="G47" s="20">
        <v>3</v>
      </c>
      <c r="H47" s="20">
        <v>3</v>
      </c>
      <c r="I47" s="20"/>
      <c r="J47" s="20"/>
      <c r="K47" s="20"/>
      <c r="L47" s="20">
        <v>5</v>
      </c>
      <c r="M47" s="20"/>
      <c r="N47" s="20"/>
      <c r="O47" s="20"/>
      <c r="P47" s="20"/>
      <c r="Q47" s="20"/>
      <c r="R47" s="181"/>
      <c r="S47" s="25">
        <f t="shared" si="9"/>
        <v>72.900000000000006</v>
      </c>
      <c r="T47" s="137" t="s">
        <v>173</v>
      </c>
      <c r="W47">
        <v>41</v>
      </c>
      <c r="X47" s="70">
        <f t="shared" si="8"/>
        <v>242.5</v>
      </c>
      <c r="Y47" s="71" t="s">
        <v>26</v>
      </c>
      <c r="Z47" s="49"/>
      <c r="AA47" s="151">
        <v>66.7</v>
      </c>
      <c r="AB47" s="61">
        <v>93.7</v>
      </c>
      <c r="AC47" s="61">
        <v>82.1</v>
      </c>
      <c r="AD47" s="61"/>
      <c r="AE47" s="62"/>
      <c r="AF47" s="62"/>
      <c r="AG47" s="62"/>
      <c r="AH47" s="62"/>
      <c r="AI47" s="62"/>
      <c r="AJ47" s="62"/>
      <c r="AK47" s="62"/>
      <c r="AL47" s="62"/>
      <c r="AM47" s="62"/>
      <c r="AN47" s="62"/>
    </row>
    <row r="48" spans="1:40" ht="15.75" x14ac:dyDescent="0.25">
      <c r="A48">
        <v>9</v>
      </c>
      <c r="B48" s="41" t="s">
        <v>41</v>
      </c>
      <c r="C48" s="13">
        <v>42</v>
      </c>
      <c r="D48" s="13">
        <v>2.1</v>
      </c>
      <c r="E48" s="13">
        <v>6</v>
      </c>
      <c r="F48" s="13">
        <f t="shared" si="10"/>
        <v>12.600000000000001</v>
      </c>
      <c r="G48" s="13">
        <v>3</v>
      </c>
      <c r="H48" s="13">
        <v>3</v>
      </c>
      <c r="I48" s="13"/>
      <c r="J48" s="13"/>
      <c r="K48" s="13"/>
      <c r="L48" s="13"/>
      <c r="M48" s="13"/>
      <c r="N48" s="13"/>
      <c r="O48" s="13"/>
      <c r="P48" s="13"/>
      <c r="Q48" s="13"/>
      <c r="R48" s="181"/>
      <c r="S48" s="25">
        <f t="shared" si="9"/>
        <v>60.6</v>
      </c>
      <c r="T48" s="41" t="s">
        <v>41</v>
      </c>
      <c r="V48" s="239">
        <v>8</v>
      </c>
      <c r="W48">
        <v>42</v>
      </c>
      <c r="X48" s="47">
        <f t="shared" si="8"/>
        <v>215.4</v>
      </c>
      <c r="Y48" s="48" t="s">
        <v>41</v>
      </c>
      <c r="Z48" s="49"/>
      <c r="AA48" s="151">
        <v>29.5</v>
      </c>
      <c r="AB48" s="61">
        <v>40.4</v>
      </c>
      <c r="AC48" s="61">
        <v>47.7</v>
      </c>
      <c r="AD48" s="61">
        <v>37.200000000000003</v>
      </c>
      <c r="AE48" s="225">
        <v>60.6</v>
      </c>
      <c r="AF48" s="225"/>
      <c r="AG48" s="62"/>
      <c r="AH48" s="62"/>
      <c r="AI48" s="62"/>
      <c r="AJ48" s="62"/>
      <c r="AK48" s="62"/>
      <c r="AL48" s="62"/>
      <c r="AM48" s="62"/>
      <c r="AN48" s="62"/>
    </row>
    <row r="49" spans="1:40" ht="15.75" x14ac:dyDescent="0.25">
      <c r="A49">
        <v>10</v>
      </c>
      <c r="B49" s="41" t="s">
        <v>256</v>
      </c>
      <c r="C49" s="13">
        <v>41</v>
      </c>
      <c r="D49" s="13">
        <v>2.1</v>
      </c>
      <c r="E49" s="13">
        <v>3</v>
      </c>
      <c r="F49" s="13">
        <f t="shared" si="10"/>
        <v>6.3000000000000007</v>
      </c>
      <c r="G49" s="13">
        <v>3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81"/>
      <c r="S49" s="25">
        <f t="shared" si="9"/>
        <v>50.3</v>
      </c>
      <c r="T49" s="41" t="s">
        <v>256</v>
      </c>
      <c r="W49">
        <v>43</v>
      </c>
      <c r="X49" s="70">
        <f t="shared" si="8"/>
        <v>213.5</v>
      </c>
      <c r="Y49" s="71" t="s">
        <v>209</v>
      </c>
      <c r="Z49" s="49"/>
      <c r="AA49" s="151">
        <v>72.5</v>
      </c>
      <c r="AB49" s="61">
        <v>44.5</v>
      </c>
      <c r="AC49" s="61">
        <v>96.5</v>
      </c>
      <c r="AD49" s="61"/>
      <c r="AE49" s="62"/>
      <c r="AF49" s="62"/>
      <c r="AG49" s="62"/>
      <c r="AH49" s="62"/>
      <c r="AI49" s="62"/>
      <c r="AJ49" s="62"/>
      <c r="AK49" s="62"/>
      <c r="AL49" s="62"/>
      <c r="AM49" s="62"/>
      <c r="AN49" s="62"/>
    </row>
    <row r="50" spans="1:40" ht="15.75" x14ac:dyDescent="0.25">
      <c r="G50" s="2" t="s">
        <v>53</v>
      </c>
      <c r="H50" t="s">
        <v>51</v>
      </c>
      <c r="I50" t="s">
        <v>52</v>
      </c>
      <c r="J50" t="s">
        <v>54</v>
      </c>
      <c r="K50" t="s">
        <v>56</v>
      </c>
      <c r="L50" t="s">
        <v>51</v>
      </c>
      <c r="M50" t="s">
        <v>52</v>
      </c>
      <c r="N50" t="s">
        <v>54</v>
      </c>
      <c r="O50" t="s">
        <v>56</v>
      </c>
      <c r="P50" t="s">
        <v>58</v>
      </c>
      <c r="Q50" t="s">
        <v>56</v>
      </c>
      <c r="R50" s="161"/>
      <c r="V50" s="239">
        <v>9</v>
      </c>
      <c r="W50">
        <v>44</v>
      </c>
      <c r="X50" s="47">
        <f t="shared" si="8"/>
        <v>209.39999999999998</v>
      </c>
      <c r="Y50" s="48" t="s">
        <v>256</v>
      </c>
      <c r="Z50" s="49"/>
      <c r="AA50" s="151">
        <v>16</v>
      </c>
      <c r="AB50" s="61">
        <v>46.8</v>
      </c>
      <c r="AC50" s="61">
        <v>30.2</v>
      </c>
      <c r="AD50" s="202">
        <v>66.099999999999994</v>
      </c>
      <c r="AE50" s="225">
        <v>50.3</v>
      </c>
      <c r="AF50" s="225"/>
      <c r="AG50" s="62"/>
      <c r="AH50" s="62"/>
      <c r="AI50" s="62"/>
      <c r="AJ50" s="62"/>
      <c r="AK50" s="62"/>
      <c r="AL50" s="62"/>
      <c r="AM50" s="62"/>
      <c r="AN50" s="62"/>
    </row>
    <row r="51" spans="1:40" ht="15.75" x14ac:dyDescent="0.25">
      <c r="A51">
        <v>1</v>
      </c>
      <c r="B51" s="74" t="s">
        <v>84</v>
      </c>
      <c r="C51" s="17">
        <v>40</v>
      </c>
      <c r="D51" s="17">
        <v>1.6</v>
      </c>
      <c r="E51" s="17">
        <v>24</v>
      </c>
      <c r="F51" s="17">
        <f>PRODUCT(D51:E51)</f>
        <v>38.400000000000006</v>
      </c>
      <c r="G51" s="17">
        <v>3</v>
      </c>
      <c r="H51" s="17">
        <v>3</v>
      </c>
      <c r="I51" s="17">
        <v>3</v>
      </c>
      <c r="J51" s="17"/>
      <c r="K51" s="17"/>
      <c r="L51" s="17">
        <v>4</v>
      </c>
      <c r="M51" s="17">
        <v>4</v>
      </c>
      <c r="N51" s="17">
        <v>4</v>
      </c>
      <c r="O51" s="17">
        <v>4</v>
      </c>
      <c r="P51" s="17"/>
      <c r="Q51" s="17"/>
      <c r="R51" s="181"/>
      <c r="S51" s="26">
        <f>SUM(F51:R51)+C51</f>
        <v>103.4</v>
      </c>
      <c r="T51" s="74" t="s">
        <v>84</v>
      </c>
      <c r="W51">
        <v>45</v>
      </c>
      <c r="X51" s="70">
        <f t="shared" si="8"/>
        <v>205.4</v>
      </c>
      <c r="Y51" s="71" t="s">
        <v>89</v>
      </c>
      <c r="Z51" s="49"/>
      <c r="AA51" s="151">
        <v>81.5</v>
      </c>
      <c r="AB51" s="61">
        <v>123.9</v>
      </c>
      <c r="AC51" s="61"/>
      <c r="AD51" s="61"/>
      <c r="AE51" s="62"/>
      <c r="AF51" s="62"/>
      <c r="AG51" s="61"/>
      <c r="AH51" s="61"/>
      <c r="AI51" s="61"/>
      <c r="AJ51" s="61"/>
      <c r="AK51" s="61"/>
      <c r="AL51" s="61"/>
      <c r="AM51" s="61"/>
      <c r="AN51" s="62"/>
    </row>
    <row r="52" spans="1:40" ht="15.75" x14ac:dyDescent="0.25">
      <c r="A52">
        <v>2</v>
      </c>
      <c r="B52" s="74" t="s">
        <v>205</v>
      </c>
      <c r="C52" s="17">
        <v>39</v>
      </c>
      <c r="D52" s="17">
        <v>1.6</v>
      </c>
      <c r="E52" s="17">
        <v>21</v>
      </c>
      <c r="F52" s="17">
        <f>PRODUCT(D52:E52)</f>
        <v>33.6</v>
      </c>
      <c r="G52" s="17">
        <v>2</v>
      </c>
      <c r="H52" s="17">
        <v>2</v>
      </c>
      <c r="I52" s="17"/>
      <c r="J52" s="17"/>
      <c r="K52" s="17"/>
      <c r="L52" s="17">
        <v>4</v>
      </c>
      <c r="M52" s="17">
        <v>4</v>
      </c>
      <c r="N52" s="17">
        <v>4</v>
      </c>
      <c r="O52" s="17"/>
      <c r="P52" s="17"/>
      <c r="Q52" s="17"/>
      <c r="R52" s="181"/>
      <c r="S52" s="26">
        <f t="shared" ref="S52:S60" si="11">SUM(F52:R52)+C52</f>
        <v>88.6</v>
      </c>
      <c r="T52" s="74" t="s">
        <v>205</v>
      </c>
      <c r="V52" s="239">
        <v>10</v>
      </c>
      <c r="W52">
        <v>46</v>
      </c>
      <c r="X52" s="17">
        <f t="shared" si="8"/>
        <v>200.2</v>
      </c>
      <c r="Y52" s="16" t="s">
        <v>219</v>
      </c>
      <c r="Z52" s="169"/>
      <c r="AA52" s="169"/>
      <c r="AB52" s="169"/>
      <c r="AC52" s="169">
        <v>47</v>
      </c>
      <c r="AD52" s="169">
        <v>75.400000000000006</v>
      </c>
      <c r="AE52" s="226">
        <v>77.8</v>
      </c>
      <c r="AF52" s="225"/>
      <c r="AG52" s="62"/>
      <c r="AH52" s="62"/>
      <c r="AI52" s="62"/>
      <c r="AJ52" s="62"/>
      <c r="AK52" s="62"/>
      <c r="AL52" s="62"/>
      <c r="AM52" s="62"/>
      <c r="AN52" s="62"/>
    </row>
    <row r="53" spans="1:40" ht="15.75" x14ac:dyDescent="0.25">
      <c r="A53">
        <v>3</v>
      </c>
      <c r="B53" s="16" t="s">
        <v>192</v>
      </c>
      <c r="C53" s="17">
        <v>38</v>
      </c>
      <c r="D53" s="17">
        <v>1.6</v>
      </c>
      <c r="E53" s="17">
        <v>16</v>
      </c>
      <c r="F53" s="17">
        <f t="shared" ref="F53:F60" si="12">PRODUCT(D53:E53)</f>
        <v>25.6</v>
      </c>
      <c r="G53" s="17">
        <v>3</v>
      </c>
      <c r="H53" s="17"/>
      <c r="I53" s="17"/>
      <c r="J53" s="17"/>
      <c r="K53" s="17"/>
      <c r="L53" s="17">
        <v>4</v>
      </c>
      <c r="M53" s="17"/>
      <c r="N53" s="17"/>
      <c r="O53" s="17"/>
      <c r="P53" s="17"/>
      <c r="Q53" s="17"/>
      <c r="R53" s="181"/>
      <c r="S53" s="26">
        <f t="shared" si="11"/>
        <v>70.599999999999994</v>
      </c>
      <c r="T53" s="16" t="s">
        <v>192</v>
      </c>
      <c r="W53">
        <v>47</v>
      </c>
      <c r="X53" s="70">
        <f t="shared" si="8"/>
        <v>185.8</v>
      </c>
      <c r="Y53" s="71" t="s">
        <v>85</v>
      </c>
      <c r="Z53" s="149"/>
      <c r="AA53" s="154"/>
      <c r="AB53" s="49">
        <v>6</v>
      </c>
      <c r="AC53" s="49">
        <v>79.900000000000006</v>
      </c>
      <c r="AD53" s="49">
        <v>99.9</v>
      </c>
      <c r="AE53" s="62"/>
      <c r="AF53" s="63"/>
      <c r="AG53" s="63"/>
      <c r="AH53" s="63"/>
      <c r="AI53" s="63"/>
      <c r="AJ53" s="63"/>
      <c r="AK53" s="63"/>
      <c r="AL53" s="63"/>
      <c r="AM53" s="63"/>
      <c r="AN53" s="61"/>
    </row>
    <row r="54" spans="1:40" x14ac:dyDescent="0.25">
      <c r="A54">
        <v>4</v>
      </c>
      <c r="B54" s="16" t="s">
        <v>219</v>
      </c>
      <c r="C54" s="17">
        <v>37</v>
      </c>
      <c r="D54" s="17">
        <v>1.6</v>
      </c>
      <c r="E54" s="17">
        <v>13</v>
      </c>
      <c r="F54" s="17">
        <f t="shared" si="12"/>
        <v>20.8</v>
      </c>
      <c r="G54" s="17">
        <v>3</v>
      </c>
      <c r="H54" s="17">
        <v>3</v>
      </c>
      <c r="I54" s="17">
        <v>3</v>
      </c>
      <c r="J54" s="17">
        <v>3</v>
      </c>
      <c r="K54" s="17"/>
      <c r="L54" s="17">
        <v>4</v>
      </c>
      <c r="M54" s="17">
        <v>4</v>
      </c>
      <c r="N54" s="17"/>
      <c r="O54" s="17"/>
      <c r="P54" s="17"/>
      <c r="Q54" s="17"/>
      <c r="R54" s="181"/>
      <c r="S54" s="26">
        <f t="shared" si="11"/>
        <v>77.8</v>
      </c>
      <c r="T54" s="16" t="s">
        <v>219</v>
      </c>
      <c r="V54" s="240">
        <v>1</v>
      </c>
      <c r="W54">
        <v>48</v>
      </c>
      <c r="X54" s="17">
        <f t="shared" si="8"/>
        <v>183.39999999999998</v>
      </c>
      <c r="Y54" s="16" t="s">
        <v>192</v>
      </c>
      <c r="Z54" s="169"/>
      <c r="AA54" s="169"/>
      <c r="AB54" s="169">
        <v>12</v>
      </c>
      <c r="AC54" s="169">
        <v>39</v>
      </c>
      <c r="AD54" s="169">
        <v>61.8</v>
      </c>
      <c r="AE54" s="225">
        <v>70.599999999999994</v>
      </c>
      <c r="AF54" s="49"/>
      <c r="AG54" s="49"/>
      <c r="AH54" s="49"/>
      <c r="AI54" s="49"/>
      <c r="AJ54" s="49"/>
      <c r="AK54" s="49"/>
      <c r="AL54" s="49"/>
      <c r="AM54" s="49"/>
      <c r="AN54" s="62"/>
    </row>
    <row r="55" spans="1:40" x14ac:dyDescent="0.25">
      <c r="A55">
        <v>5</v>
      </c>
      <c r="B55" s="16" t="s">
        <v>203</v>
      </c>
      <c r="C55" s="17">
        <v>36</v>
      </c>
      <c r="D55" s="17">
        <v>1.6</v>
      </c>
      <c r="E55" s="17">
        <v>13</v>
      </c>
      <c r="F55" s="17">
        <f t="shared" si="12"/>
        <v>20.8</v>
      </c>
      <c r="G55" s="17">
        <v>3</v>
      </c>
      <c r="H55" s="17"/>
      <c r="I55" s="17"/>
      <c r="J55" s="17"/>
      <c r="K55" s="17"/>
      <c r="L55" s="17">
        <v>4</v>
      </c>
      <c r="M55" s="17"/>
      <c r="N55" s="17"/>
      <c r="O55" s="17"/>
      <c r="P55" s="17"/>
      <c r="Q55" s="17"/>
      <c r="R55" s="181"/>
      <c r="S55" s="26">
        <f t="shared" si="11"/>
        <v>63.8</v>
      </c>
      <c r="T55" s="16" t="s">
        <v>203</v>
      </c>
      <c r="V55" s="240">
        <v>2</v>
      </c>
      <c r="W55">
        <v>49</v>
      </c>
      <c r="X55" s="17">
        <f t="shared" si="8"/>
        <v>179.89999999999998</v>
      </c>
      <c r="Y55" s="16" t="s">
        <v>205</v>
      </c>
      <c r="Z55" s="169"/>
      <c r="AA55" s="169"/>
      <c r="AB55" s="169"/>
      <c r="AC55" s="169">
        <v>28</v>
      </c>
      <c r="AD55" s="204">
        <v>63.3</v>
      </c>
      <c r="AE55" s="227">
        <v>88.6</v>
      </c>
      <c r="AF55" s="64"/>
      <c r="AG55" s="64"/>
      <c r="AH55" s="64"/>
      <c r="AI55" s="64"/>
      <c r="AJ55" s="64"/>
      <c r="AK55" s="64"/>
      <c r="AL55" s="64"/>
      <c r="AM55" s="64"/>
      <c r="AN55" s="61"/>
    </row>
    <row r="56" spans="1:40" ht="15.75" x14ac:dyDescent="0.25">
      <c r="A56">
        <v>6</v>
      </c>
      <c r="B56" s="138" t="s">
        <v>206</v>
      </c>
      <c r="C56" s="17">
        <v>35</v>
      </c>
      <c r="D56" s="17">
        <v>1.6</v>
      </c>
      <c r="E56" s="17">
        <v>12</v>
      </c>
      <c r="F56" s="17">
        <f t="shared" si="12"/>
        <v>19.200000000000003</v>
      </c>
      <c r="G56" s="17">
        <v>2</v>
      </c>
      <c r="H56" s="17"/>
      <c r="I56" s="17"/>
      <c r="J56" s="17"/>
      <c r="K56" s="17"/>
      <c r="L56" s="17">
        <v>4</v>
      </c>
      <c r="M56" s="17">
        <v>4</v>
      </c>
      <c r="N56" s="17"/>
      <c r="O56" s="17"/>
      <c r="P56" s="17"/>
      <c r="Q56" s="17"/>
      <c r="R56" s="181"/>
      <c r="S56" s="26">
        <f t="shared" si="11"/>
        <v>64.2</v>
      </c>
      <c r="T56" s="138" t="s">
        <v>206</v>
      </c>
      <c r="W56">
        <v>50</v>
      </c>
      <c r="X56" s="70">
        <f t="shared" si="8"/>
        <v>179</v>
      </c>
      <c r="Y56" s="71" t="s">
        <v>10</v>
      </c>
      <c r="Z56" s="49"/>
      <c r="AA56" s="151">
        <v>120</v>
      </c>
      <c r="AB56" s="61">
        <v>59</v>
      </c>
      <c r="AC56" s="61"/>
      <c r="AD56" s="61"/>
      <c r="AE56" s="62"/>
      <c r="AF56" s="62"/>
      <c r="AG56" s="62"/>
      <c r="AH56" s="62"/>
      <c r="AI56" s="62"/>
      <c r="AJ56" s="62"/>
      <c r="AK56" s="62"/>
      <c r="AL56" s="62"/>
      <c r="AM56" s="62"/>
      <c r="AN56" s="62"/>
    </row>
    <row r="57" spans="1:40" ht="15.75" x14ac:dyDescent="0.25">
      <c r="A57">
        <v>7</v>
      </c>
      <c r="B57" s="16" t="s">
        <v>204</v>
      </c>
      <c r="C57" s="17">
        <v>34</v>
      </c>
      <c r="D57" s="17">
        <v>1.6</v>
      </c>
      <c r="E57" s="17">
        <v>11</v>
      </c>
      <c r="F57" s="17">
        <f t="shared" si="12"/>
        <v>17.600000000000001</v>
      </c>
      <c r="G57" s="17">
        <v>3</v>
      </c>
      <c r="H57" s="17">
        <v>3</v>
      </c>
      <c r="I57" s="17">
        <v>3</v>
      </c>
      <c r="J57" s="17"/>
      <c r="K57" s="17"/>
      <c r="L57" s="17">
        <v>4</v>
      </c>
      <c r="M57" s="17"/>
      <c r="N57" s="17"/>
      <c r="O57" s="17"/>
      <c r="P57" s="17"/>
      <c r="Q57" s="17"/>
      <c r="R57" s="181"/>
      <c r="S57" s="26">
        <f t="shared" si="11"/>
        <v>64.599999999999994</v>
      </c>
      <c r="T57" s="16" t="s">
        <v>204</v>
      </c>
      <c r="W57">
        <v>51</v>
      </c>
      <c r="X57" s="70">
        <f t="shared" si="8"/>
        <v>178.89999999999998</v>
      </c>
      <c r="Y57" s="71" t="s">
        <v>163</v>
      </c>
      <c r="Z57" s="49"/>
      <c r="AA57" s="151">
        <v>39</v>
      </c>
      <c r="AB57" s="61">
        <v>60.8</v>
      </c>
      <c r="AC57" s="61">
        <v>79.099999999999994</v>
      </c>
      <c r="AD57" s="61"/>
      <c r="AE57" s="49"/>
      <c r="AF57" s="62"/>
      <c r="AG57" s="62"/>
      <c r="AH57" s="62"/>
      <c r="AI57" s="62"/>
      <c r="AJ57" s="62"/>
      <c r="AK57" s="62"/>
      <c r="AL57" s="62"/>
      <c r="AM57" s="62"/>
      <c r="AN57" s="62"/>
    </row>
    <row r="58" spans="1:40" ht="15.75" x14ac:dyDescent="0.25">
      <c r="A58">
        <v>8</v>
      </c>
      <c r="B58" s="74" t="s">
        <v>174</v>
      </c>
      <c r="C58" s="17">
        <v>33</v>
      </c>
      <c r="D58" s="17">
        <v>1.6</v>
      </c>
      <c r="E58" s="17">
        <v>10</v>
      </c>
      <c r="F58" s="17">
        <f t="shared" si="12"/>
        <v>16</v>
      </c>
      <c r="G58" s="17">
        <v>3</v>
      </c>
      <c r="H58" s="17"/>
      <c r="I58" s="17"/>
      <c r="J58" s="17"/>
      <c r="K58" s="17"/>
      <c r="L58" s="17">
        <v>4</v>
      </c>
      <c r="M58" s="17"/>
      <c r="N58" s="17"/>
      <c r="O58" s="17"/>
      <c r="P58" s="17"/>
      <c r="Q58" s="17"/>
      <c r="R58" s="181"/>
      <c r="S58" s="26">
        <f t="shared" si="11"/>
        <v>56</v>
      </c>
      <c r="T58" s="74" t="s">
        <v>174</v>
      </c>
      <c r="W58">
        <v>52</v>
      </c>
      <c r="X58" s="70">
        <f t="shared" si="8"/>
        <v>169.89999999999998</v>
      </c>
      <c r="Y58" s="71" t="s">
        <v>68</v>
      </c>
      <c r="Z58" s="49"/>
      <c r="AA58" s="151">
        <v>47.4</v>
      </c>
      <c r="AB58" s="61">
        <v>54.2</v>
      </c>
      <c r="AC58" s="61">
        <v>68.3</v>
      </c>
      <c r="AD58" s="61"/>
      <c r="AE58" s="62"/>
      <c r="AF58" s="225"/>
      <c r="AG58" s="62"/>
      <c r="AH58" s="62"/>
      <c r="AI58" s="62"/>
      <c r="AJ58" s="62"/>
      <c r="AK58" s="62"/>
      <c r="AL58" s="62"/>
      <c r="AM58" s="62"/>
      <c r="AN58" s="62"/>
    </row>
    <row r="59" spans="1:40" x14ac:dyDescent="0.25">
      <c r="A59">
        <v>9</v>
      </c>
      <c r="B59" s="12" t="s">
        <v>255</v>
      </c>
      <c r="C59" s="13">
        <v>32</v>
      </c>
      <c r="D59" s="13">
        <v>1.6</v>
      </c>
      <c r="E59" s="13">
        <v>9</v>
      </c>
      <c r="F59" s="13">
        <f t="shared" si="12"/>
        <v>14.4</v>
      </c>
      <c r="G59" s="13">
        <v>3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81"/>
      <c r="S59" s="26">
        <f t="shared" si="11"/>
        <v>49.4</v>
      </c>
      <c r="T59" s="12" t="s">
        <v>255</v>
      </c>
      <c r="V59" s="54"/>
      <c r="W59">
        <v>53</v>
      </c>
      <c r="X59" s="52">
        <f t="shared" si="8"/>
        <v>167.2</v>
      </c>
      <c r="Y59" s="51" t="s">
        <v>203</v>
      </c>
      <c r="Z59" s="169"/>
      <c r="AA59" s="169"/>
      <c r="AB59" s="169"/>
      <c r="AC59" s="169">
        <v>36</v>
      </c>
      <c r="AD59" s="169">
        <v>67.400000000000006</v>
      </c>
      <c r="AE59" s="225">
        <v>63.8</v>
      </c>
      <c r="AF59" s="49"/>
      <c r="AG59" s="49"/>
      <c r="AH59" s="49"/>
      <c r="AI59" s="49"/>
      <c r="AJ59" s="49"/>
      <c r="AK59" s="49"/>
      <c r="AL59" s="49"/>
      <c r="AM59" s="49"/>
      <c r="AN59" s="63"/>
    </row>
    <row r="60" spans="1:40" ht="15.75" x14ac:dyDescent="0.25">
      <c r="A60">
        <v>10</v>
      </c>
      <c r="B60" s="12" t="s">
        <v>37</v>
      </c>
      <c r="C60" s="13">
        <v>31</v>
      </c>
      <c r="D60" s="13">
        <v>1.6</v>
      </c>
      <c r="E60" s="13">
        <v>3</v>
      </c>
      <c r="F60" s="13">
        <f t="shared" si="12"/>
        <v>4.8000000000000007</v>
      </c>
      <c r="G60" s="13">
        <v>3</v>
      </c>
      <c r="H60" s="13">
        <v>3</v>
      </c>
      <c r="I60" s="13"/>
      <c r="J60" s="13"/>
      <c r="K60" s="13"/>
      <c r="L60" s="13"/>
      <c r="M60" s="13"/>
      <c r="N60" s="13"/>
      <c r="O60" s="13"/>
      <c r="P60" s="13"/>
      <c r="Q60" s="13"/>
      <c r="R60" s="181"/>
      <c r="S60" s="26">
        <f t="shared" si="11"/>
        <v>41.8</v>
      </c>
      <c r="T60" s="12" t="s">
        <v>37</v>
      </c>
      <c r="V60" s="54"/>
      <c r="W60">
        <v>54</v>
      </c>
      <c r="X60" s="70">
        <f t="shared" si="8"/>
        <v>165.2</v>
      </c>
      <c r="Y60" s="71" t="s">
        <v>30</v>
      </c>
      <c r="Z60" s="49"/>
      <c r="AA60" s="151">
        <v>71.2</v>
      </c>
      <c r="AB60" s="61">
        <v>94</v>
      </c>
      <c r="AC60" s="61"/>
      <c r="AD60" s="61"/>
      <c r="AE60" s="62"/>
      <c r="AF60" s="62"/>
      <c r="AG60" s="62"/>
      <c r="AH60" s="62"/>
      <c r="AI60" s="62"/>
      <c r="AJ60" s="62"/>
      <c r="AK60" s="62"/>
      <c r="AL60" s="62"/>
      <c r="AM60" s="62"/>
      <c r="AN60" s="62"/>
    </row>
    <row r="61" spans="1:40" x14ac:dyDescent="0.25">
      <c r="B61" s="51"/>
      <c r="C61" s="52"/>
      <c r="D61" s="51"/>
      <c r="E61" s="51"/>
      <c r="F61" s="51"/>
      <c r="G61" s="2" t="s">
        <v>53</v>
      </c>
      <c r="H61" t="s">
        <v>51</v>
      </c>
      <c r="I61" t="s">
        <v>52</v>
      </c>
      <c r="J61" t="s">
        <v>54</v>
      </c>
      <c r="K61" t="s">
        <v>56</v>
      </c>
      <c r="L61" t="s">
        <v>51</v>
      </c>
      <c r="M61" t="s">
        <v>52</v>
      </c>
      <c r="N61" t="s">
        <v>54</v>
      </c>
      <c r="O61" t="s">
        <v>56</v>
      </c>
      <c r="P61" t="s">
        <v>58</v>
      </c>
      <c r="Q61" t="s">
        <v>56</v>
      </c>
      <c r="R61" s="161"/>
      <c r="S61" s="53"/>
      <c r="T61" s="51"/>
      <c r="V61" s="54"/>
      <c r="W61">
        <v>55</v>
      </c>
      <c r="X61" s="241">
        <f t="shared" si="8"/>
        <v>158.60000000000002</v>
      </c>
      <c r="Y61" s="242" t="s">
        <v>174</v>
      </c>
      <c r="Z61" s="49"/>
      <c r="AA61" s="154">
        <v>2</v>
      </c>
      <c r="AB61" s="49">
        <v>21</v>
      </c>
      <c r="AC61" s="49">
        <v>44.4</v>
      </c>
      <c r="AD61" s="49">
        <v>35.200000000000003</v>
      </c>
      <c r="AE61" s="226">
        <v>56</v>
      </c>
      <c r="AF61" s="226"/>
      <c r="AG61" s="64"/>
      <c r="AH61" s="61"/>
      <c r="AI61" s="61"/>
      <c r="AJ61" s="61"/>
      <c r="AK61" s="61"/>
      <c r="AL61" s="61"/>
      <c r="AM61" s="61"/>
      <c r="AN61" s="49"/>
    </row>
    <row r="62" spans="1:40" ht="15.75" x14ac:dyDescent="0.25">
      <c r="A62">
        <v>1</v>
      </c>
      <c r="B62" s="145" t="s">
        <v>237</v>
      </c>
      <c r="C62" s="19">
        <v>30</v>
      </c>
      <c r="D62" s="19">
        <v>1.3</v>
      </c>
      <c r="E62" s="19">
        <v>24</v>
      </c>
      <c r="F62" s="19">
        <f t="shared" ref="F62:F71" si="13">PRODUCT(D62:E62)</f>
        <v>31.200000000000003</v>
      </c>
      <c r="G62" s="19">
        <v>2</v>
      </c>
      <c r="H62" s="19">
        <v>2</v>
      </c>
      <c r="I62" s="19">
        <v>2</v>
      </c>
      <c r="J62" s="19">
        <v>2</v>
      </c>
      <c r="K62" s="19"/>
      <c r="L62" s="19">
        <v>3</v>
      </c>
      <c r="M62" s="19">
        <v>3</v>
      </c>
      <c r="N62" s="19">
        <v>3</v>
      </c>
      <c r="O62" s="19">
        <v>3</v>
      </c>
      <c r="P62" s="19"/>
      <c r="Q62" s="19"/>
      <c r="R62" s="181"/>
      <c r="S62" s="27">
        <f>SUM(F62:R62)+C62</f>
        <v>81.2</v>
      </c>
      <c r="T62" s="145" t="s">
        <v>237</v>
      </c>
      <c r="V62" s="240">
        <v>3</v>
      </c>
      <c r="W62">
        <v>56</v>
      </c>
      <c r="X62" s="17">
        <f t="shared" si="8"/>
        <v>158</v>
      </c>
      <c r="Y62" s="16" t="s">
        <v>204</v>
      </c>
      <c r="Z62" s="169"/>
      <c r="AA62" s="169"/>
      <c r="AB62" s="169"/>
      <c r="AC62" s="169">
        <v>37</v>
      </c>
      <c r="AD62" s="169">
        <v>56.4</v>
      </c>
      <c r="AE62" s="226">
        <v>64.599999999999994</v>
      </c>
      <c r="AF62" s="227"/>
      <c r="AG62" s="61"/>
      <c r="AH62" s="64"/>
      <c r="AI62" s="64"/>
      <c r="AJ62" s="64"/>
      <c r="AK62" s="64"/>
      <c r="AL62" s="64"/>
      <c r="AM62" s="64"/>
      <c r="AN62" s="49"/>
    </row>
    <row r="63" spans="1:40" ht="15.75" x14ac:dyDescent="0.25">
      <c r="A63">
        <v>2</v>
      </c>
      <c r="B63" s="18" t="s">
        <v>236</v>
      </c>
      <c r="C63" s="19">
        <v>29</v>
      </c>
      <c r="D63" s="19">
        <v>1.3</v>
      </c>
      <c r="E63" s="19">
        <v>24</v>
      </c>
      <c r="F63" s="19">
        <f t="shared" si="13"/>
        <v>31.200000000000003</v>
      </c>
      <c r="G63" s="19">
        <v>2</v>
      </c>
      <c r="H63" s="19">
        <v>2</v>
      </c>
      <c r="I63" s="19">
        <v>2</v>
      </c>
      <c r="J63" s="19">
        <v>2</v>
      </c>
      <c r="K63" s="19">
        <v>2</v>
      </c>
      <c r="L63" s="19">
        <v>3</v>
      </c>
      <c r="M63" s="19">
        <v>3</v>
      </c>
      <c r="N63" s="19">
        <v>3</v>
      </c>
      <c r="O63" s="19"/>
      <c r="P63" s="19"/>
      <c r="Q63" s="19"/>
      <c r="R63" s="181"/>
      <c r="S63" s="27">
        <f t="shared" ref="S63:S71" si="14">SUM(F63:R63)+C63</f>
        <v>79.2</v>
      </c>
      <c r="T63" s="18" t="s">
        <v>236</v>
      </c>
      <c r="W63">
        <v>57</v>
      </c>
      <c r="X63" s="70">
        <f t="shared" si="8"/>
        <v>148.6</v>
      </c>
      <c r="Y63" s="71" t="s">
        <v>171</v>
      </c>
      <c r="Z63" s="49"/>
      <c r="AA63" s="151">
        <v>72</v>
      </c>
      <c r="AB63" s="61">
        <v>76.599999999999994</v>
      </c>
      <c r="AC63" s="61"/>
      <c r="AD63" s="61"/>
      <c r="AE63" s="61"/>
      <c r="AF63" s="61"/>
      <c r="AG63" s="64"/>
      <c r="AH63" s="64"/>
      <c r="AI63" s="64"/>
      <c r="AJ63" s="64"/>
      <c r="AK63" s="64"/>
      <c r="AL63" s="64"/>
      <c r="AM63" s="64"/>
      <c r="AN63" s="63"/>
    </row>
    <row r="64" spans="1:40" x14ac:dyDescent="0.25">
      <c r="A64">
        <v>3</v>
      </c>
      <c r="B64" s="191" t="s">
        <v>242</v>
      </c>
      <c r="C64" s="19">
        <v>28</v>
      </c>
      <c r="D64" s="19">
        <v>1.3</v>
      </c>
      <c r="E64" s="19">
        <v>14</v>
      </c>
      <c r="F64" s="19">
        <f t="shared" si="13"/>
        <v>18.2</v>
      </c>
      <c r="G64" s="19">
        <v>2</v>
      </c>
      <c r="H64" s="19"/>
      <c r="I64" s="19"/>
      <c r="J64" s="19"/>
      <c r="K64" s="19"/>
      <c r="L64" s="19">
        <v>3</v>
      </c>
      <c r="M64" s="19">
        <v>3</v>
      </c>
      <c r="N64" s="19"/>
      <c r="O64" s="19"/>
      <c r="P64" s="19"/>
      <c r="Q64" s="19"/>
      <c r="R64" s="181"/>
      <c r="S64" s="27">
        <f t="shared" si="14"/>
        <v>54.2</v>
      </c>
      <c r="T64" s="191" t="s">
        <v>242</v>
      </c>
      <c r="V64" s="240">
        <v>4</v>
      </c>
      <c r="W64">
        <v>58</v>
      </c>
      <c r="X64" s="17">
        <f t="shared" si="8"/>
        <v>148</v>
      </c>
      <c r="Y64" s="16" t="s">
        <v>206</v>
      </c>
      <c r="Z64" s="169"/>
      <c r="AA64" s="169"/>
      <c r="AB64" s="169"/>
      <c r="AC64" s="169">
        <v>42</v>
      </c>
      <c r="AD64" s="169">
        <v>41.8</v>
      </c>
      <c r="AE64" s="227">
        <v>64.2</v>
      </c>
      <c r="AF64" s="225"/>
      <c r="AG64" s="64"/>
      <c r="AH64" s="61"/>
      <c r="AI64" s="61"/>
      <c r="AJ64" s="61"/>
      <c r="AK64" s="61"/>
      <c r="AL64" s="61"/>
      <c r="AM64" s="61"/>
      <c r="AN64" s="64"/>
    </row>
    <row r="65" spans="1:40" ht="15.75" x14ac:dyDescent="0.25">
      <c r="A65">
        <v>4</v>
      </c>
      <c r="B65" s="191" t="s">
        <v>199</v>
      </c>
      <c r="C65" s="19">
        <v>27</v>
      </c>
      <c r="D65" s="19">
        <v>1.3</v>
      </c>
      <c r="E65" s="19">
        <v>14</v>
      </c>
      <c r="F65" s="19">
        <f t="shared" si="13"/>
        <v>18.2</v>
      </c>
      <c r="G65" s="19">
        <v>2</v>
      </c>
      <c r="H65" s="19">
        <v>2</v>
      </c>
      <c r="I65" s="19"/>
      <c r="J65" s="19"/>
      <c r="K65" s="19"/>
      <c r="L65" s="19">
        <v>3</v>
      </c>
      <c r="M65" s="19">
        <v>3</v>
      </c>
      <c r="N65" s="19"/>
      <c r="O65" s="19"/>
      <c r="P65" s="19"/>
      <c r="Q65" s="19"/>
      <c r="R65" s="181"/>
      <c r="S65" s="27">
        <f t="shared" si="14"/>
        <v>55.2</v>
      </c>
      <c r="T65" s="191" t="s">
        <v>199</v>
      </c>
      <c r="W65">
        <v>59</v>
      </c>
      <c r="X65" s="70">
        <f t="shared" si="8"/>
        <v>139</v>
      </c>
      <c r="Y65" s="71" t="s">
        <v>11</v>
      </c>
      <c r="Z65" s="49"/>
      <c r="AA65" s="151">
        <v>58.5</v>
      </c>
      <c r="AB65" s="61">
        <v>80.5</v>
      </c>
      <c r="AC65" s="61"/>
      <c r="AD65" s="61"/>
      <c r="AE65" s="62"/>
      <c r="AF65" s="64"/>
      <c r="AG65" s="61"/>
      <c r="AH65" s="64"/>
      <c r="AI65" s="64"/>
      <c r="AJ65" s="64"/>
      <c r="AK65" s="64"/>
      <c r="AL65" s="64"/>
      <c r="AM65" s="64"/>
      <c r="AN65" s="63"/>
    </row>
    <row r="66" spans="1:40" ht="15.75" x14ac:dyDescent="0.25">
      <c r="A66">
        <v>5</v>
      </c>
      <c r="B66" s="18" t="s">
        <v>245</v>
      </c>
      <c r="C66" s="19">
        <v>26</v>
      </c>
      <c r="D66" s="19">
        <v>1.3</v>
      </c>
      <c r="E66" s="19">
        <v>13</v>
      </c>
      <c r="F66" s="19">
        <f>PRODUCT(D66:E66)</f>
        <v>16.900000000000002</v>
      </c>
      <c r="G66" s="19">
        <v>2</v>
      </c>
      <c r="H66" s="19">
        <v>2</v>
      </c>
      <c r="I66" s="19"/>
      <c r="J66" s="19"/>
      <c r="K66" s="19"/>
      <c r="L66" s="19">
        <v>3</v>
      </c>
      <c r="M66" s="19"/>
      <c r="N66" s="19"/>
      <c r="O66" s="19"/>
      <c r="P66" s="19"/>
      <c r="Q66" s="19"/>
      <c r="R66" s="181"/>
      <c r="S66" s="27">
        <f t="shared" si="14"/>
        <v>49.900000000000006</v>
      </c>
      <c r="T66" s="18" t="s">
        <v>245</v>
      </c>
      <c r="V66" s="240">
        <v>5</v>
      </c>
      <c r="W66">
        <v>60</v>
      </c>
      <c r="X66" s="73">
        <f t="shared" si="8"/>
        <v>131.6</v>
      </c>
      <c r="Y66" s="74" t="s">
        <v>37</v>
      </c>
      <c r="Z66" s="49"/>
      <c r="AA66" s="151">
        <v>19</v>
      </c>
      <c r="AB66" s="61">
        <v>36.4</v>
      </c>
      <c r="AC66" s="61">
        <v>34.4</v>
      </c>
      <c r="AD66" s="61"/>
      <c r="AE66" s="225">
        <v>41.8</v>
      </c>
      <c r="AF66" s="64"/>
      <c r="AG66" s="64"/>
      <c r="AH66" s="64"/>
      <c r="AI66" s="64"/>
      <c r="AJ66" s="64"/>
      <c r="AK66" s="64"/>
      <c r="AL66" s="64"/>
      <c r="AM66" s="64"/>
      <c r="AN66" s="63"/>
    </row>
    <row r="67" spans="1:40" x14ac:dyDescent="0.25">
      <c r="A67">
        <v>6</v>
      </c>
      <c r="B67" s="191" t="s">
        <v>198</v>
      </c>
      <c r="C67" s="19">
        <v>25</v>
      </c>
      <c r="D67" s="19">
        <v>1.3</v>
      </c>
      <c r="E67" s="19">
        <v>13</v>
      </c>
      <c r="F67" s="19">
        <f t="shared" si="13"/>
        <v>16.900000000000002</v>
      </c>
      <c r="G67" s="19">
        <v>2</v>
      </c>
      <c r="H67" s="19"/>
      <c r="I67" s="19"/>
      <c r="J67" s="19"/>
      <c r="K67" s="19"/>
      <c r="L67" s="19">
        <v>3</v>
      </c>
      <c r="M67" s="19"/>
      <c r="N67" s="19"/>
      <c r="O67" s="19"/>
      <c r="P67" s="19"/>
      <c r="Q67" s="19"/>
      <c r="R67" s="181"/>
      <c r="S67" s="27">
        <f t="shared" si="14"/>
        <v>46.900000000000006</v>
      </c>
      <c r="T67" s="191" t="s">
        <v>198</v>
      </c>
      <c r="V67" s="240">
        <v>6</v>
      </c>
      <c r="W67">
        <v>61</v>
      </c>
      <c r="X67" s="192">
        <f>SUM(Z67:AN67)</f>
        <v>123.2</v>
      </c>
      <c r="Y67" s="191" t="s">
        <v>236</v>
      </c>
      <c r="Z67" s="148"/>
      <c r="AA67" s="148"/>
      <c r="AB67" s="148"/>
      <c r="AC67" s="169"/>
      <c r="AD67" s="169">
        <v>44</v>
      </c>
      <c r="AE67" s="227">
        <v>79.2</v>
      </c>
      <c r="AF67" s="225"/>
      <c r="AG67" s="62"/>
      <c r="AH67" s="62"/>
      <c r="AI67" s="62"/>
      <c r="AJ67" s="62"/>
      <c r="AK67" s="62"/>
      <c r="AL67" s="62"/>
      <c r="AM67" s="62"/>
      <c r="AN67" s="49"/>
    </row>
    <row r="68" spans="1:40" x14ac:dyDescent="0.25">
      <c r="A68">
        <v>7</v>
      </c>
      <c r="B68" s="18" t="s">
        <v>287</v>
      </c>
      <c r="C68" s="19">
        <v>24</v>
      </c>
      <c r="D68" s="19">
        <v>1.3</v>
      </c>
      <c r="E68" s="19">
        <v>12</v>
      </c>
      <c r="F68" s="19">
        <f t="shared" si="13"/>
        <v>15.600000000000001</v>
      </c>
      <c r="G68" s="19">
        <v>2</v>
      </c>
      <c r="H68" s="19"/>
      <c r="I68" s="19"/>
      <c r="J68" s="19"/>
      <c r="K68" s="19"/>
      <c r="L68" s="19">
        <v>3</v>
      </c>
      <c r="M68" s="19"/>
      <c r="N68" s="19"/>
      <c r="O68" s="19"/>
      <c r="P68" s="19"/>
      <c r="Q68" s="19"/>
      <c r="R68" s="181"/>
      <c r="S68" s="27">
        <f t="shared" si="14"/>
        <v>44.6</v>
      </c>
      <c r="T68" s="18" t="s">
        <v>287</v>
      </c>
      <c r="V68" s="240">
        <v>7</v>
      </c>
      <c r="W68">
        <v>62</v>
      </c>
      <c r="X68" s="192">
        <f>SUM(Z68:AN68)</f>
        <v>118.4</v>
      </c>
      <c r="Y68" s="191" t="s">
        <v>237</v>
      </c>
      <c r="Z68" s="148"/>
      <c r="AA68" s="148"/>
      <c r="AB68" s="148"/>
      <c r="AC68" s="169"/>
      <c r="AD68" s="169">
        <v>37.200000000000003</v>
      </c>
      <c r="AE68" s="228">
        <v>81.2</v>
      </c>
      <c r="AF68" s="49"/>
      <c r="AG68" s="49"/>
      <c r="AH68" s="49"/>
      <c r="AI68" s="49"/>
      <c r="AJ68" s="49"/>
      <c r="AK68" s="49"/>
      <c r="AL68" s="49"/>
      <c r="AM68" s="49"/>
      <c r="AN68" s="49"/>
    </row>
    <row r="69" spans="1:40" ht="15.75" x14ac:dyDescent="0.25">
      <c r="A69">
        <v>8</v>
      </c>
      <c r="B69" s="191" t="s">
        <v>288</v>
      </c>
      <c r="C69" s="19">
        <v>23</v>
      </c>
      <c r="D69" s="19">
        <v>1.3</v>
      </c>
      <c r="E69" s="19">
        <v>10</v>
      </c>
      <c r="F69" s="19">
        <f t="shared" si="13"/>
        <v>13</v>
      </c>
      <c r="G69" s="19">
        <v>2</v>
      </c>
      <c r="H69" s="19">
        <v>2</v>
      </c>
      <c r="I69" s="19">
        <v>2</v>
      </c>
      <c r="J69" s="19"/>
      <c r="K69" s="19"/>
      <c r="L69" s="19">
        <v>3</v>
      </c>
      <c r="M69" s="19"/>
      <c r="N69" s="19"/>
      <c r="O69" s="19"/>
      <c r="P69" s="19"/>
      <c r="Q69" s="19"/>
      <c r="R69" s="181"/>
      <c r="S69" s="27">
        <f t="shared" si="14"/>
        <v>45</v>
      </c>
      <c r="T69" s="191" t="s">
        <v>288</v>
      </c>
      <c r="V69" s="240">
        <v>8</v>
      </c>
      <c r="W69">
        <v>63</v>
      </c>
      <c r="X69" s="73">
        <f t="shared" ref="X69:X75" si="15">SUM(Z69:AM69)</f>
        <v>106.19999999999999</v>
      </c>
      <c r="Y69" s="74" t="s">
        <v>255</v>
      </c>
      <c r="Z69" s="49"/>
      <c r="AA69" s="151"/>
      <c r="AB69" s="61"/>
      <c r="AC69" s="61"/>
      <c r="AD69" s="61">
        <v>56.8</v>
      </c>
      <c r="AE69" s="226">
        <v>49.4</v>
      </c>
      <c r="AF69" s="227"/>
      <c r="AG69" s="49"/>
      <c r="AH69" s="49"/>
      <c r="AI69" s="49"/>
      <c r="AJ69" s="49"/>
      <c r="AK69" s="49"/>
      <c r="AL69" s="49"/>
      <c r="AM69" s="49"/>
      <c r="AN69" s="49"/>
    </row>
    <row r="70" spans="1:40" ht="15.75" x14ac:dyDescent="0.25">
      <c r="A70">
        <v>9</v>
      </c>
      <c r="B70" s="41" t="s">
        <v>218</v>
      </c>
      <c r="C70" s="13">
        <v>22</v>
      </c>
      <c r="D70" s="13">
        <v>1.3</v>
      </c>
      <c r="E70" s="13">
        <v>7</v>
      </c>
      <c r="F70" s="13">
        <f t="shared" si="13"/>
        <v>9.1</v>
      </c>
      <c r="G70" s="13">
        <v>2</v>
      </c>
      <c r="H70" s="13">
        <v>2</v>
      </c>
      <c r="I70" s="13"/>
      <c r="J70" s="13"/>
      <c r="K70" s="13"/>
      <c r="L70" s="13"/>
      <c r="M70" s="13"/>
      <c r="N70" s="13"/>
      <c r="O70" s="13"/>
      <c r="P70" s="13"/>
      <c r="Q70" s="13"/>
      <c r="R70" s="181"/>
      <c r="S70" s="81">
        <f t="shared" si="14"/>
        <v>35.1</v>
      </c>
      <c r="T70" s="41" t="s">
        <v>218</v>
      </c>
      <c r="V70" s="51"/>
      <c r="W70" s="134">
        <v>64</v>
      </c>
      <c r="X70" s="235">
        <f t="shared" si="15"/>
        <v>104.7</v>
      </c>
      <c r="Y70" s="238" t="s">
        <v>242</v>
      </c>
      <c r="Z70" s="148"/>
      <c r="AA70" s="148"/>
      <c r="AB70" s="148"/>
      <c r="AC70" s="169"/>
      <c r="AD70" s="169">
        <v>50.5</v>
      </c>
      <c r="AE70" s="227">
        <v>54.2</v>
      </c>
      <c r="AF70" s="49"/>
      <c r="AG70" s="49"/>
      <c r="AH70" s="49"/>
      <c r="AI70" s="49"/>
      <c r="AJ70" s="49"/>
      <c r="AK70" s="49"/>
      <c r="AL70" s="49"/>
      <c r="AM70" s="49"/>
      <c r="AN70" s="49"/>
    </row>
    <row r="71" spans="1:40" ht="15.75" x14ac:dyDescent="0.25">
      <c r="A71">
        <v>10</v>
      </c>
      <c r="B71" s="12" t="s">
        <v>46</v>
      </c>
      <c r="C71" s="13">
        <v>21</v>
      </c>
      <c r="D71" s="13">
        <v>1.3</v>
      </c>
      <c r="E71" s="13">
        <v>0</v>
      </c>
      <c r="F71" s="13">
        <f t="shared" si="13"/>
        <v>0</v>
      </c>
      <c r="G71" s="13">
        <v>0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81"/>
      <c r="S71" s="81">
        <f t="shared" si="14"/>
        <v>21</v>
      </c>
      <c r="T71" s="12" t="s">
        <v>46</v>
      </c>
      <c r="V71" s="240">
        <v>9</v>
      </c>
      <c r="W71" s="134">
        <v>65</v>
      </c>
      <c r="X71" s="73">
        <f t="shared" si="15"/>
        <v>103.4</v>
      </c>
      <c r="Y71" s="74" t="s">
        <v>84</v>
      </c>
      <c r="Z71" s="49"/>
      <c r="AA71" s="151"/>
      <c r="AB71" s="61"/>
      <c r="AC71" s="61"/>
      <c r="AD71" s="61"/>
      <c r="AE71" s="226">
        <v>103.4</v>
      </c>
      <c r="AF71" s="49"/>
      <c r="AG71" s="63"/>
      <c r="AH71" s="63"/>
      <c r="AI71" s="63"/>
      <c r="AJ71" s="63"/>
      <c r="AK71" s="63"/>
      <c r="AL71" s="63"/>
      <c r="AM71" s="63"/>
      <c r="AN71" s="49"/>
    </row>
    <row r="72" spans="1:40" x14ac:dyDescent="0.25">
      <c r="B72" s="51"/>
      <c r="C72" s="52"/>
      <c r="D72" s="51"/>
      <c r="E72" s="51"/>
      <c r="F72" s="51"/>
      <c r="G72" s="2" t="s">
        <v>53</v>
      </c>
      <c r="H72" t="s">
        <v>51</v>
      </c>
      <c r="I72" t="s">
        <v>52</v>
      </c>
      <c r="J72" t="s">
        <v>54</v>
      </c>
      <c r="K72" t="s">
        <v>56</v>
      </c>
      <c r="L72" t="s">
        <v>51</v>
      </c>
      <c r="M72" t="s">
        <v>52</v>
      </c>
      <c r="N72" t="s">
        <v>54</v>
      </c>
      <c r="O72" t="s">
        <v>56</v>
      </c>
      <c r="P72" t="s">
        <v>58</v>
      </c>
      <c r="Q72" t="s">
        <v>56</v>
      </c>
      <c r="R72" s="161"/>
      <c r="S72" s="53"/>
      <c r="T72" s="51"/>
      <c r="W72" s="134">
        <v>66</v>
      </c>
      <c r="X72" s="52">
        <f t="shared" si="15"/>
        <v>103.4</v>
      </c>
      <c r="Y72" s="51" t="s">
        <v>199</v>
      </c>
      <c r="Z72" s="169"/>
      <c r="AA72" s="169"/>
      <c r="AB72" s="169"/>
      <c r="AC72" s="169">
        <v>11</v>
      </c>
      <c r="AD72" s="169">
        <v>37.200000000000003</v>
      </c>
      <c r="AE72" s="228">
        <v>55.2</v>
      </c>
      <c r="AF72" s="227"/>
      <c r="AG72" s="63"/>
      <c r="AH72" s="63"/>
      <c r="AI72" s="63"/>
      <c r="AJ72" s="63"/>
      <c r="AK72" s="63"/>
      <c r="AL72" s="63"/>
      <c r="AM72" s="63"/>
      <c r="AN72" s="64"/>
    </row>
    <row r="73" spans="1:40" x14ac:dyDescent="0.25">
      <c r="A73">
        <v>1</v>
      </c>
      <c r="B73" s="187" t="s">
        <v>259</v>
      </c>
      <c r="C73" s="188">
        <v>20</v>
      </c>
      <c r="D73" s="188">
        <v>1.2</v>
      </c>
      <c r="E73" s="188">
        <v>27</v>
      </c>
      <c r="F73" s="188">
        <f t="shared" ref="F73:F82" si="16">PRODUCT(D73:E73)</f>
        <v>32.4</v>
      </c>
      <c r="G73" s="188">
        <v>2</v>
      </c>
      <c r="H73" s="188"/>
      <c r="I73" s="188"/>
      <c r="J73" s="188"/>
      <c r="K73" s="188"/>
      <c r="L73" s="188">
        <v>2</v>
      </c>
      <c r="M73" s="188">
        <v>2</v>
      </c>
      <c r="N73" s="188">
        <v>2</v>
      </c>
      <c r="O73" s="188">
        <v>2</v>
      </c>
      <c r="P73" s="188"/>
      <c r="Q73" s="188"/>
      <c r="R73" s="181"/>
      <c r="S73" s="189">
        <f>SUM(F73:R73)+C73</f>
        <v>62.4</v>
      </c>
      <c r="T73" s="187" t="s">
        <v>259</v>
      </c>
      <c r="V73" s="240">
        <v>10</v>
      </c>
      <c r="W73" s="134">
        <v>67</v>
      </c>
      <c r="X73" s="19">
        <f t="shared" si="15"/>
        <v>98.699999999999989</v>
      </c>
      <c r="Y73" s="191" t="s">
        <v>245</v>
      </c>
      <c r="Z73" s="148"/>
      <c r="AA73" s="148"/>
      <c r="AB73" s="148"/>
      <c r="AC73" s="169"/>
      <c r="AD73" s="169">
        <v>48.8</v>
      </c>
      <c r="AE73" s="227">
        <v>49.9</v>
      </c>
      <c r="AF73" s="63"/>
      <c r="AG73" s="63"/>
      <c r="AH73" s="63"/>
      <c r="AI73" s="63"/>
      <c r="AJ73" s="63"/>
      <c r="AK73" s="63"/>
      <c r="AL73" s="63"/>
      <c r="AM73" s="63"/>
      <c r="AN73" s="64"/>
    </row>
    <row r="74" spans="1:40" x14ac:dyDescent="0.25">
      <c r="A74">
        <v>2</v>
      </c>
      <c r="B74" s="187" t="s">
        <v>274</v>
      </c>
      <c r="C74" s="188">
        <v>19</v>
      </c>
      <c r="D74" s="188">
        <v>1.2</v>
      </c>
      <c r="E74" s="188">
        <v>21</v>
      </c>
      <c r="F74" s="188">
        <f t="shared" si="16"/>
        <v>25.2</v>
      </c>
      <c r="G74" s="188">
        <v>1</v>
      </c>
      <c r="H74" s="188">
        <v>1</v>
      </c>
      <c r="I74" s="188"/>
      <c r="J74" s="188"/>
      <c r="K74" s="188"/>
      <c r="L74" s="188">
        <v>2</v>
      </c>
      <c r="M74" s="188"/>
      <c r="N74" s="188"/>
      <c r="O74" s="188"/>
      <c r="P74" s="188"/>
      <c r="Q74" s="188"/>
      <c r="R74" s="181"/>
      <c r="S74" s="189">
        <f t="shared" ref="S74:S82" si="17">SUM(F74:R74)+C74</f>
        <v>48.2</v>
      </c>
      <c r="T74" s="187" t="s">
        <v>274</v>
      </c>
      <c r="W74" s="134">
        <v>68</v>
      </c>
      <c r="X74" s="78">
        <f t="shared" si="15"/>
        <v>92.6</v>
      </c>
      <c r="Y74" s="79" t="s">
        <v>103</v>
      </c>
      <c r="Z74" s="49"/>
      <c r="AA74" s="154"/>
      <c r="AB74" s="49">
        <v>39</v>
      </c>
      <c r="AC74" s="49">
        <v>53.6</v>
      </c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</row>
    <row r="75" spans="1:40" ht="15.75" x14ac:dyDescent="0.25">
      <c r="A75">
        <v>3</v>
      </c>
      <c r="B75" s="195" t="s">
        <v>238</v>
      </c>
      <c r="C75" s="188">
        <v>18</v>
      </c>
      <c r="D75" s="188">
        <v>1.2</v>
      </c>
      <c r="E75" s="188">
        <v>17</v>
      </c>
      <c r="F75" s="188">
        <f t="shared" si="16"/>
        <v>20.399999999999999</v>
      </c>
      <c r="G75" s="188">
        <v>2</v>
      </c>
      <c r="H75" s="188">
        <v>2</v>
      </c>
      <c r="I75" s="188">
        <v>2</v>
      </c>
      <c r="J75" s="188"/>
      <c r="K75" s="188"/>
      <c r="L75" s="188">
        <v>2</v>
      </c>
      <c r="M75" s="188">
        <v>2</v>
      </c>
      <c r="N75" s="188">
        <v>2</v>
      </c>
      <c r="O75" s="188"/>
      <c r="P75" s="188"/>
      <c r="Q75" s="188"/>
      <c r="R75" s="181"/>
      <c r="S75" s="189">
        <f t="shared" si="17"/>
        <v>50.4</v>
      </c>
      <c r="T75" s="195" t="s">
        <v>238</v>
      </c>
      <c r="W75" s="134">
        <v>69</v>
      </c>
      <c r="X75" s="70">
        <f t="shared" si="15"/>
        <v>91.5</v>
      </c>
      <c r="Y75" s="71" t="s">
        <v>87</v>
      </c>
      <c r="Z75" s="49"/>
      <c r="AA75" s="154">
        <v>29.7</v>
      </c>
      <c r="AB75" s="49"/>
      <c r="AC75" s="49"/>
      <c r="AD75" s="49">
        <v>61.8</v>
      </c>
      <c r="AE75" s="63"/>
      <c r="AF75" s="227"/>
      <c r="AG75" s="49"/>
      <c r="AH75" s="49"/>
      <c r="AI75" s="49"/>
      <c r="AJ75" s="49"/>
      <c r="AK75" s="49"/>
      <c r="AL75" s="49"/>
      <c r="AM75" s="49"/>
      <c r="AN75" s="64"/>
    </row>
    <row r="76" spans="1:40" x14ac:dyDescent="0.25">
      <c r="A76">
        <v>4</v>
      </c>
      <c r="B76" s="195" t="s">
        <v>201</v>
      </c>
      <c r="C76" s="188">
        <v>17</v>
      </c>
      <c r="D76" s="188">
        <v>1.2</v>
      </c>
      <c r="E76" s="188">
        <v>16</v>
      </c>
      <c r="F76" s="188">
        <f t="shared" si="16"/>
        <v>19.2</v>
      </c>
      <c r="G76" s="188">
        <v>2</v>
      </c>
      <c r="H76" s="188"/>
      <c r="I76" s="188"/>
      <c r="J76" s="188"/>
      <c r="K76" s="188"/>
      <c r="L76" s="188">
        <v>2</v>
      </c>
      <c r="M76" s="188"/>
      <c r="N76" s="188"/>
      <c r="O76" s="188"/>
      <c r="P76" s="188"/>
      <c r="Q76" s="188"/>
      <c r="R76" s="181"/>
      <c r="S76" s="189">
        <f t="shared" si="17"/>
        <v>40.200000000000003</v>
      </c>
      <c r="T76" s="195" t="s">
        <v>201</v>
      </c>
      <c r="V76" s="18">
        <v>1</v>
      </c>
      <c r="W76" s="134">
        <v>70</v>
      </c>
      <c r="X76" s="215">
        <f>SUM(Z76:AN76)</f>
        <v>90.4</v>
      </c>
      <c r="Y76" s="214" t="s">
        <v>259</v>
      </c>
      <c r="Z76" s="148"/>
      <c r="AA76" s="148"/>
      <c r="AB76" s="148"/>
      <c r="AC76" s="169"/>
      <c r="AD76" s="204">
        <v>28</v>
      </c>
      <c r="AE76" s="228">
        <v>62.4</v>
      </c>
      <c r="AF76" s="227"/>
      <c r="AG76" s="49"/>
      <c r="AH76" s="49"/>
      <c r="AI76" s="49"/>
      <c r="AJ76" s="49"/>
      <c r="AK76" s="49"/>
      <c r="AL76" s="49"/>
      <c r="AM76" s="49"/>
      <c r="AN76" s="64"/>
    </row>
    <row r="77" spans="1:40" x14ac:dyDescent="0.25">
      <c r="A77">
        <v>5</v>
      </c>
      <c r="B77" s="195" t="s">
        <v>258</v>
      </c>
      <c r="C77" s="188">
        <v>16</v>
      </c>
      <c r="D77" s="188">
        <v>1.2</v>
      </c>
      <c r="E77" s="188">
        <v>13</v>
      </c>
      <c r="F77" s="188">
        <f t="shared" si="16"/>
        <v>15.6</v>
      </c>
      <c r="G77" s="188">
        <v>1</v>
      </c>
      <c r="H77" s="188"/>
      <c r="I77" s="188"/>
      <c r="J77" s="188"/>
      <c r="K77" s="188"/>
      <c r="L77" s="188">
        <v>2</v>
      </c>
      <c r="M77" s="188">
        <v>2</v>
      </c>
      <c r="N77" s="188"/>
      <c r="O77" s="188"/>
      <c r="P77" s="188"/>
      <c r="Q77" s="188"/>
      <c r="R77" s="181"/>
      <c r="S77" s="189">
        <f t="shared" si="17"/>
        <v>36.6</v>
      </c>
      <c r="T77" s="195" t="s">
        <v>258</v>
      </c>
      <c r="W77" s="134">
        <v>71</v>
      </c>
      <c r="X77" s="78">
        <f t="shared" ref="X77:X82" si="18">SUM(Z77:AM77)</f>
        <v>89.6</v>
      </c>
      <c r="Y77" s="79" t="s">
        <v>104</v>
      </c>
      <c r="Z77" s="49"/>
      <c r="AA77" s="154"/>
      <c r="AB77" s="49">
        <v>47</v>
      </c>
      <c r="AC77" s="49">
        <v>42.6</v>
      </c>
      <c r="AD77" s="49"/>
      <c r="AE77" s="49"/>
      <c r="AF77" s="49"/>
      <c r="AG77" s="148"/>
      <c r="AH77" s="49"/>
      <c r="AI77" s="49"/>
      <c r="AJ77" s="49"/>
      <c r="AK77" s="49"/>
      <c r="AL77" s="49"/>
      <c r="AM77" s="49"/>
      <c r="AN77" s="64"/>
    </row>
    <row r="78" spans="1:40" ht="15.75" x14ac:dyDescent="0.25">
      <c r="A78">
        <v>6</v>
      </c>
      <c r="B78" s="221" t="s">
        <v>243</v>
      </c>
      <c r="C78" s="188">
        <v>15</v>
      </c>
      <c r="D78" s="188">
        <v>1.2</v>
      </c>
      <c r="E78" s="188">
        <v>10</v>
      </c>
      <c r="F78" s="188">
        <f t="shared" si="16"/>
        <v>12</v>
      </c>
      <c r="G78" s="188">
        <v>1</v>
      </c>
      <c r="H78" s="188">
        <v>1</v>
      </c>
      <c r="I78" s="188">
        <v>1</v>
      </c>
      <c r="J78" s="188">
        <v>1</v>
      </c>
      <c r="K78" s="188">
        <v>1</v>
      </c>
      <c r="L78" s="188">
        <v>2</v>
      </c>
      <c r="M78" s="188"/>
      <c r="N78" s="188"/>
      <c r="O78" s="188"/>
      <c r="P78" s="188"/>
      <c r="Q78" s="188"/>
      <c r="R78" s="181"/>
      <c r="S78" s="189">
        <f t="shared" si="17"/>
        <v>34</v>
      </c>
      <c r="T78" s="221" t="s">
        <v>243</v>
      </c>
      <c r="W78" s="134">
        <v>72</v>
      </c>
      <c r="X78" s="70">
        <f t="shared" si="18"/>
        <v>87.2</v>
      </c>
      <c r="Y78" s="71" t="s">
        <v>45</v>
      </c>
      <c r="Z78" s="49"/>
      <c r="AA78" s="154">
        <v>34.6</v>
      </c>
      <c r="AB78" s="49">
        <v>2</v>
      </c>
      <c r="AC78" s="49">
        <v>50.6</v>
      </c>
      <c r="AD78" s="49"/>
      <c r="AE78" s="62"/>
      <c r="AF78" s="148"/>
      <c r="AG78" s="49"/>
      <c r="AH78" s="64"/>
      <c r="AI78" s="64"/>
      <c r="AJ78" s="64"/>
      <c r="AK78" s="64"/>
      <c r="AL78" s="64"/>
      <c r="AM78" s="64"/>
      <c r="AN78" s="64"/>
    </row>
    <row r="79" spans="1:40" x14ac:dyDescent="0.25">
      <c r="A79">
        <v>7</v>
      </c>
      <c r="B79" s="222" t="s">
        <v>220</v>
      </c>
      <c r="C79" s="188">
        <v>14</v>
      </c>
      <c r="D79" s="188">
        <v>1.2</v>
      </c>
      <c r="E79" s="188">
        <v>9</v>
      </c>
      <c r="F79" s="188">
        <f t="shared" si="16"/>
        <v>10.799999999999999</v>
      </c>
      <c r="G79" s="188">
        <v>2</v>
      </c>
      <c r="H79" s="188"/>
      <c r="I79" s="188"/>
      <c r="J79" s="188"/>
      <c r="K79" s="188"/>
      <c r="L79" s="188">
        <v>2</v>
      </c>
      <c r="M79" s="188">
        <v>2</v>
      </c>
      <c r="N79" s="188"/>
      <c r="O79" s="188"/>
      <c r="P79" s="188"/>
      <c r="Q79" s="188"/>
      <c r="R79" s="181"/>
      <c r="S79" s="189">
        <f t="shared" si="17"/>
        <v>30.799999999999997</v>
      </c>
      <c r="T79" s="222" t="s">
        <v>220</v>
      </c>
      <c r="V79" s="18">
        <v>2</v>
      </c>
      <c r="W79" s="134">
        <v>73</v>
      </c>
      <c r="X79" s="19">
        <f t="shared" si="18"/>
        <v>86.9</v>
      </c>
      <c r="Y79" s="18" t="s">
        <v>218</v>
      </c>
      <c r="Z79" s="169"/>
      <c r="AA79" s="169"/>
      <c r="AB79" s="169"/>
      <c r="AC79" s="169">
        <v>4</v>
      </c>
      <c r="AD79" s="204">
        <v>47.8</v>
      </c>
      <c r="AE79" s="228">
        <v>35.1</v>
      </c>
      <c r="AF79" s="64"/>
      <c r="AG79" s="64"/>
      <c r="AH79" s="148"/>
      <c r="AI79" s="148"/>
      <c r="AJ79" s="148"/>
      <c r="AK79" s="148"/>
      <c r="AL79" s="148"/>
      <c r="AM79" s="148"/>
      <c r="AN79" s="64"/>
    </row>
    <row r="80" spans="1:40" x14ac:dyDescent="0.25">
      <c r="A80">
        <v>8</v>
      </c>
      <c r="B80" s="195" t="s">
        <v>289</v>
      </c>
      <c r="C80" s="188">
        <v>13</v>
      </c>
      <c r="D80" s="188">
        <v>1.2</v>
      </c>
      <c r="E80" s="188">
        <v>8</v>
      </c>
      <c r="F80" s="188">
        <f t="shared" si="16"/>
        <v>9.6</v>
      </c>
      <c r="G80" s="188">
        <v>1</v>
      </c>
      <c r="H80" s="188"/>
      <c r="I80" s="188"/>
      <c r="J80" s="188"/>
      <c r="K80" s="188"/>
      <c r="L80" s="188">
        <v>2</v>
      </c>
      <c r="M80" s="188"/>
      <c r="N80" s="188"/>
      <c r="O80" s="188"/>
      <c r="P80" s="188"/>
      <c r="Q80" s="188"/>
      <c r="R80" s="181"/>
      <c r="S80" s="189">
        <f t="shared" si="17"/>
        <v>25.6</v>
      </c>
      <c r="T80" s="195" t="s">
        <v>289</v>
      </c>
      <c r="V80" s="18">
        <v>3</v>
      </c>
      <c r="W80" s="134">
        <v>74</v>
      </c>
      <c r="X80" s="19">
        <f t="shared" si="18"/>
        <v>85</v>
      </c>
      <c r="Y80" s="18" t="s">
        <v>276</v>
      </c>
      <c r="Z80" s="169"/>
      <c r="AA80" s="169"/>
      <c r="AB80" s="169">
        <v>6</v>
      </c>
      <c r="AC80" s="169">
        <v>34</v>
      </c>
      <c r="AD80" s="169"/>
      <c r="AE80" s="227">
        <v>45</v>
      </c>
      <c r="AF80" s="148"/>
      <c r="AG80" s="148"/>
      <c r="AH80" s="148"/>
      <c r="AI80" s="148"/>
      <c r="AJ80" s="148"/>
      <c r="AK80" s="148"/>
      <c r="AL80" s="148"/>
      <c r="AM80" s="148"/>
      <c r="AN80" s="49"/>
    </row>
    <row r="81" spans="1:40" ht="15.75" x14ac:dyDescent="0.25">
      <c r="A81">
        <v>9</v>
      </c>
      <c r="B81" s="193" t="s">
        <v>241</v>
      </c>
      <c r="C81" s="13">
        <v>12</v>
      </c>
      <c r="D81" s="13">
        <v>1.2</v>
      </c>
      <c r="E81" s="13">
        <v>6</v>
      </c>
      <c r="F81" s="13">
        <f t="shared" si="16"/>
        <v>7.1999999999999993</v>
      </c>
      <c r="G81" s="13">
        <v>1</v>
      </c>
      <c r="H81" s="13">
        <v>1</v>
      </c>
      <c r="I81" s="13"/>
      <c r="J81" s="13"/>
      <c r="K81" s="13"/>
      <c r="L81" s="13"/>
      <c r="M81" s="13"/>
      <c r="N81" s="13"/>
      <c r="O81" s="13"/>
      <c r="P81" s="13"/>
      <c r="Q81" s="13"/>
      <c r="R81" s="181"/>
      <c r="S81" s="81">
        <f t="shared" si="17"/>
        <v>21.2</v>
      </c>
      <c r="T81" s="193" t="s">
        <v>241</v>
      </c>
      <c r="W81" s="134">
        <v>75</v>
      </c>
      <c r="X81" s="70">
        <f t="shared" si="18"/>
        <v>82.199999999999989</v>
      </c>
      <c r="Y81" s="71" t="s">
        <v>39</v>
      </c>
      <c r="Z81" s="49"/>
      <c r="AA81" s="154">
        <v>35.799999999999997</v>
      </c>
      <c r="AB81" s="49"/>
      <c r="AC81" s="49"/>
      <c r="AD81" s="49">
        <v>46.4</v>
      </c>
      <c r="AE81" s="64"/>
      <c r="AF81" s="148"/>
      <c r="AG81" s="148"/>
      <c r="AH81" s="148"/>
      <c r="AI81" s="148"/>
      <c r="AJ81" s="148"/>
      <c r="AK81" s="148"/>
      <c r="AL81" s="148"/>
      <c r="AM81" s="148"/>
      <c r="AN81" s="64"/>
    </row>
    <row r="82" spans="1:40" x14ac:dyDescent="0.25">
      <c r="A82">
        <v>10</v>
      </c>
      <c r="B82" s="12" t="s">
        <v>240</v>
      </c>
      <c r="C82" s="13">
        <v>11</v>
      </c>
      <c r="D82" s="13">
        <v>1.2</v>
      </c>
      <c r="E82" s="13">
        <v>3</v>
      </c>
      <c r="F82" s="13">
        <f t="shared" si="16"/>
        <v>3.5999999999999996</v>
      </c>
      <c r="G82" s="13">
        <v>1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81"/>
      <c r="S82" s="81">
        <f t="shared" si="17"/>
        <v>15.6</v>
      </c>
      <c r="T82" s="12" t="s">
        <v>240</v>
      </c>
      <c r="V82" s="37"/>
      <c r="W82" s="134">
        <v>76</v>
      </c>
      <c r="X82" s="52">
        <f t="shared" si="18"/>
        <v>81.900000000000006</v>
      </c>
      <c r="Y82" s="51" t="s">
        <v>198</v>
      </c>
      <c r="Z82" s="169"/>
      <c r="AA82" s="169"/>
      <c r="AB82" s="169"/>
      <c r="AC82" s="169">
        <v>35</v>
      </c>
      <c r="AD82" s="169"/>
      <c r="AE82" s="227">
        <v>46.9</v>
      </c>
      <c r="AF82" s="49"/>
      <c r="AG82" s="49"/>
      <c r="AH82" s="49"/>
      <c r="AI82" s="49"/>
      <c r="AJ82" s="49"/>
      <c r="AK82" s="49"/>
      <c r="AL82" s="49"/>
      <c r="AM82" s="49"/>
      <c r="AN82" s="64"/>
    </row>
    <row r="83" spans="1:40" x14ac:dyDescent="0.25">
      <c r="B83" s="51"/>
      <c r="C83" s="52"/>
      <c r="D83" s="51"/>
      <c r="E83" s="51"/>
      <c r="F83" s="51"/>
      <c r="G83" s="2" t="s">
        <v>53</v>
      </c>
      <c r="H83" t="s">
        <v>51</v>
      </c>
      <c r="I83" t="s">
        <v>52</v>
      </c>
      <c r="J83" t="s">
        <v>54</v>
      </c>
      <c r="K83" t="s">
        <v>56</v>
      </c>
      <c r="L83" t="s">
        <v>51</v>
      </c>
      <c r="M83" t="s">
        <v>52</v>
      </c>
      <c r="N83" t="s">
        <v>54</v>
      </c>
      <c r="O83" t="s">
        <v>56</v>
      </c>
      <c r="P83" t="s">
        <v>58</v>
      </c>
      <c r="Q83" t="s">
        <v>56</v>
      </c>
      <c r="R83" s="161"/>
      <c r="S83" s="53"/>
      <c r="T83" s="51"/>
      <c r="V83" s="18">
        <v>4</v>
      </c>
      <c r="W83" s="134">
        <v>77</v>
      </c>
      <c r="X83" s="215">
        <f>SUM(Z83:AN83)</f>
        <v>75.400000000000006</v>
      </c>
      <c r="Y83" s="214" t="s">
        <v>238</v>
      </c>
      <c r="Z83" s="148"/>
      <c r="AA83" s="148"/>
      <c r="AB83" s="148"/>
      <c r="AC83" s="169"/>
      <c r="AD83" s="169">
        <v>25</v>
      </c>
      <c r="AE83" s="228">
        <v>50.4</v>
      </c>
      <c r="AF83" s="227"/>
      <c r="AG83" s="64"/>
      <c r="AH83" s="64"/>
      <c r="AI83" s="64"/>
      <c r="AJ83" s="64"/>
      <c r="AK83" s="64"/>
      <c r="AL83" s="64"/>
      <c r="AM83" s="64"/>
      <c r="AN83" s="64"/>
    </row>
    <row r="84" spans="1:40" x14ac:dyDescent="0.25">
      <c r="A84">
        <v>1</v>
      </c>
      <c r="B84" s="220" t="s">
        <v>279</v>
      </c>
      <c r="C84" s="218">
        <v>10</v>
      </c>
      <c r="D84" s="218">
        <v>1</v>
      </c>
      <c r="E84" s="218">
        <v>22</v>
      </c>
      <c r="F84" s="218">
        <f t="shared" ref="F84:F93" si="19">PRODUCT(D84:E84)</f>
        <v>22</v>
      </c>
      <c r="G84" s="218">
        <v>1</v>
      </c>
      <c r="H84" s="218"/>
      <c r="I84" s="218"/>
      <c r="J84" s="218"/>
      <c r="K84" s="218"/>
      <c r="L84" s="218">
        <v>1</v>
      </c>
      <c r="M84" s="218">
        <v>1</v>
      </c>
      <c r="N84" s="218">
        <v>1</v>
      </c>
      <c r="O84" s="218">
        <v>1</v>
      </c>
      <c r="P84" s="218"/>
      <c r="Q84" s="218"/>
      <c r="R84" s="181"/>
      <c r="S84" s="219">
        <f>SUM(F84:R84)+C84</f>
        <v>37</v>
      </c>
      <c r="T84" s="220" t="s">
        <v>279</v>
      </c>
      <c r="V84" s="18">
        <v>5</v>
      </c>
      <c r="W84" s="134">
        <v>78</v>
      </c>
      <c r="X84" s="216">
        <f t="shared" ref="X84:X91" si="20">SUM(Z84:AM84)</f>
        <v>74.400000000000006</v>
      </c>
      <c r="Y84" s="217" t="s">
        <v>201</v>
      </c>
      <c r="Z84" s="169"/>
      <c r="AA84" s="169"/>
      <c r="AB84" s="169"/>
      <c r="AC84" s="169">
        <v>14</v>
      </c>
      <c r="AD84" s="204">
        <v>20.2</v>
      </c>
      <c r="AE84" s="227">
        <v>40.200000000000003</v>
      </c>
      <c r="AF84" s="148"/>
      <c r="AG84" s="148"/>
      <c r="AH84" s="148"/>
      <c r="AI84" s="148"/>
      <c r="AJ84" s="148"/>
      <c r="AK84" s="148"/>
      <c r="AL84" s="148"/>
      <c r="AM84" s="148"/>
      <c r="AN84" s="49"/>
    </row>
    <row r="85" spans="1:40" x14ac:dyDescent="0.25">
      <c r="A85">
        <v>2</v>
      </c>
      <c r="B85" s="220" t="s">
        <v>291</v>
      </c>
      <c r="C85" s="218">
        <v>9</v>
      </c>
      <c r="D85" s="218">
        <v>1</v>
      </c>
      <c r="E85" s="218">
        <v>20</v>
      </c>
      <c r="F85" s="218">
        <f t="shared" si="19"/>
        <v>20</v>
      </c>
      <c r="G85" s="218">
        <v>1</v>
      </c>
      <c r="H85" s="218"/>
      <c r="I85" s="218"/>
      <c r="J85" s="218"/>
      <c r="K85" s="218"/>
      <c r="L85" s="218">
        <v>1</v>
      </c>
      <c r="M85" s="218"/>
      <c r="N85" s="218"/>
      <c r="O85" s="218"/>
      <c r="P85" s="218"/>
      <c r="Q85" s="218"/>
      <c r="R85" s="181"/>
      <c r="S85" s="219">
        <f t="shared" ref="S85:S93" si="21">SUM(F85:R85)+C85</f>
        <v>31</v>
      </c>
      <c r="T85" s="220" t="s">
        <v>291</v>
      </c>
      <c r="W85" s="134">
        <v>79</v>
      </c>
      <c r="X85" s="172">
        <f t="shared" si="20"/>
        <v>66.400000000000006</v>
      </c>
      <c r="Y85" s="79" t="s">
        <v>177</v>
      </c>
      <c r="Z85" s="49"/>
      <c r="AA85" s="154">
        <v>1</v>
      </c>
      <c r="AB85" s="49">
        <v>13</v>
      </c>
      <c r="AC85" s="49">
        <v>21.4</v>
      </c>
      <c r="AD85" s="49">
        <v>31</v>
      </c>
      <c r="AE85" s="49"/>
      <c r="AF85" s="228"/>
      <c r="AG85" s="148"/>
      <c r="AH85" s="148"/>
      <c r="AI85" s="148"/>
      <c r="AJ85" s="148"/>
      <c r="AK85" s="148"/>
      <c r="AL85" s="148"/>
      <c r="AM85" s="148"/>
      <c r="AN85" s="49"/>
    </row>
    <row r="86" spans="1:40" x14ac:dyDescent="0.25">
      <c r="A86">
        <v>3</v>
      </c>
      <c r="B86" s="220" t="s">
        <v>280</v>
      </c>
      <c r="C86" s="218">
        <v>8</v>
      </c>
      <c r="D86" s="218">
        <v>1</v>
      </c>
      <c r="E86" s="218">
        <v>16</v>
      </c>
      <c r="F86" s="218">
        <f t="shared" si="19"/>
        <v>16</v>
      </c>
      <c r="G86" s="218">
        <v>1</v>
      </c>
      <c r="H86" s="218"/>
      <c r="I86" s="218"/>
      <c r="J86" s="218"/>
      <c r="K86" s="218"/>
      <c r="L86" s="218">
        <v>1</v>
      </c>
      <c r="M86" s="218"/>
      <c r="N86" s="218"/>
      <c r="O86" s="218"/>
      <c r="P86" s="218"/>
      <c r="Q86" s="218"/>
      <c r="R86" s="181"/>
      <c r="S86" s="219">
        <f t="shared" si="21"/>
        <v>26</v>
      </c>
      <c r="T86" s="220" t="s">
        <v>280</v>
      </c>
      <c r="W86" s="134">
        <v>80</v>
      </c>
      <c r="X86" s="78">
        <f t="shared" si="20"/>
        <v>64.599999999999994</v>
      </c>
      <c r="Y86" s="79" t="s">
        <v>106</v>
      </c>
      <c r="Z86" s="49"/>
      <c r="AA86" s="154"/>
      <c r="AB86" s="49">
        <v>25</v>
      </c>
      <c r="AC86" s="49">
        <v>39.6</v>
      </c>
      <c r="AD86" s="49"/>
      <c r="AE86" s="64"/>
      <c r="AF86" s="148"/>
      <c r="AG86" s="148"/>
      <c r="AH86" s="148"/>
      <c r="AI86" s="148"/>
      <c r="AJ86" s="148"/>
      <c r="AK86" s="148"/>
      <c r="AL86" s="148"/>
      <c r="AM86" s="148"/>
      <c r="AN86" s="49"/>
    </row>
    <row r="87" spans="1:40" ht="15.75" x14ac:dyDescent="0.25">
      <c r="A87">
        <v>4</v>
      </c>
      <c r="B87" s="220" t="s">
        <v>264</v>
      </c>
      <c r="C87" s="218">
        <v>7</v>
      </c>
      <c r="D87" s="218">
        <v>1</v>
      </c>
      <c r="E87" s="218">
        <v>16</v>
      </c>
      <c r="F87" s="218">
        <f t="shared" si="19"/>
        <v>16</v>
      </c>
      <c r="G87" s="218">
        <v>1</v>
      </c>
      <c r="H87" s="218">
        <v>1</v>
      </c>
      <c r="I87" s="218">
        <v>1</v>
      </c>
      <c r="J87" s="218"/>
      <c r="K87" s="218"/>
      <c r="L87" s="218">
        <v>1</v>
      </c>
      <c r="M87" s="218">
        <v>1</v>
      </c>
      <c r="N87" s="218"/>
      <c r="O87" s="218"/>
      <c r="P87" s="218"/>
      <c r="Q87" s="218"/>
      <c r="R87" s="181"/>
      <c r="S87" s="219">
        <f t="shared" si="21"/>
        <v>28</v>
      </c>
      <c r="T87" s="220" t="s">
        <v>264</v>
      </c>
      <c r="W87" s="134">
        <v>81</v>
      </c>
      <c r="X87" s="70">
        <f t="shared" si="20"/>
        <v>63.3</v>
      </c>
      <c r="Y87" s="71" t="s">
        <v>86</v>
      </c>
      <c r="Z87" s="49"/>
      <c r="AA87" s="154">
        <v>63.3</v>
      </c>
      <c r="AB87" s="49"/>
      <c r="AC87" s="49"/>
      <c r="AD87" s="49"/>
      <c r="AE87" s="148"/>
      <c r="AF87" s="64"/>
      <c r="AG87" s="64"/>
      <c r="AH87" s="64"/>
      <c r="AI87" s="64"/>
      <c r="AJ87" s="64"/>
      <c r="AK87" s="64"/>
      <c r="AL87" s="64"/>
      <c r="AM87" s="64"/>
      <c r="AN87" s="49"/>
    </row>
    <row r="88" spans="1:40" x14ac:dyDescent="0.25">
      <c r="A88">
        <v>5</v>
      </c>
      <c r="B88" s="220" t="s">
        <v>290</v>
      </c>
      <c r="C88" s="218">
        <v>6</v>
      </c>
      <c r="D88" s="218">
        <v>1</v>
      </c>
      <c r="E88" s="218">
        <v>13</v>
      </c>
      <c r="F88" s="218">
        <f t="shared" si="19"/>
        <v>13</v>
      </c>
      <c r="G88" s="218">
        <v>1</v>
      </c>
      <c r="H88" s="218"/>
      <c r="I88" s="218"/>
      <c r="J88" s="218"/>
      <c r="K88" s="218"/>
      <c r="L88" s="218">
        <v>1</v>
      </c>
      <c r="M88" s="218"/>
      <c r="N88" s="218"/>
      <c r="O88" s="218"/>
      <c r="P88" s="218"/>
      <c r="Q88" s="218"/>
      <c r="R88" s="181"/>
      <c r="S88" s="219">
        <f t="shared" si="21"/>
        <v>21</v>
      </c>
      <c r="T88" s="220" t="s">
        <v>290</v>
      </c>
      <c r="V88" s="18">
        <v>6</v>
      </c>
      <c r="W88" s="134">
        <v>82</v>
      </c>
      <c r="X88" s="212">
        <f t="shared" si="20"/>
        <v>63.2</v>
      </c>
      <c r="Y88" s="213" t="s">
        <v>274</v>
      </c>
      <c r="Z88" s="49"/>
      <c r="AA88" s="154">
        <v>1</v>
      </c>
      <c r="AB88" s="49">
        <v>14</v>
      </c>
      <c r="AC88" s="49"/>
      <c r="AD88" s="49"/>
      <c r="AE88" s="229">
        <v>48.2</v>
      </c>
      <c r="AF88" s="227"/>
      <c r="AG88" s="64"/>
      <c r="AH88" s="64"/>
      <c r="AI88" s="64"/>
      <c r="AJ88" s="64"/>
      <c r="AK88" s="64"/>
      <c r="AL88" s="64"/>
      <c r="AM88" s="64"/>
      <c r="AN88" s="49"/>
    </row>
    <row r="89" spans="1:40" x14ac:dyDescent="0.25">
      <c r="A89">
        <v>6</v>
      </c>
      <c r="B89" s="220" t="s">
        <v>281</v>
      </c>
      <c r="C89" s="218">
        <v>5</v>
      </c>
      <c r="D89" s="218">
        <v>1</v>
      </c>
      <c r="E89" s="218">
        <v>13</v>
      </c>
      <c r="F89" s="218">
        <f t="shared" si="19"/>
        <v>13</v>
      </c>
      <c r="G89" s="218">
        <v>1</v>
      </c>
      <c r="H89" s="218"/>
      <c r="I89" s="218"/>
      <c r="J89" s="218"/>
      <c r="K89" s="218"/>
      <c r="L89" s="218">
        <v>1</v>
      </c>
      <c r="M89" s="218">
        <v>1</v>
      </c>
      <c r="N89" s="218"/>
      <c r="O89" s="218"/>
      <c r="P89" s="218"/>
      <c r="Q89" s="218"/>
      <c r="R89" s="181"/>
      <c r="S89" s="219">
        <f t="shared" si="21"/>
        <v>21</v>
      </c>
      <c r="T89" s="220" t="s">
        <v>281</v>
      </c>
      <c r="V89" s="18">
        <v>7</v>
      </c>
      <c r="W89" s="134">
        <v>83</v>
      </c>
      <c r="X89" s="216">
        <f t="shared" si="20"/>
        <v>62.400000000000006</v>
      </c>
      <c r="Y89" s="217" t="s">
        <v>220</v>
      </c>
      <c r="Z89" s="169"/>
      <c r="AA89" s="169"/>
      <c r="AB89" s="169"/>
      <c r="AC89" s="169">
        <v>17</v>
      </c>
      <c r="AD89" s="169">
        <v>14.6</v>
      </c>
      <c r="AE89" s="228">
        <v>30.8</v>
      </c>
      <c r="AF89" s="148"/>
      <c r="AG89" s="148"/>
      <c r="AH89" s="148"/>
      <c r="AI89" s="148"/>
      <c r="AJ89" s="148"/>
      <c r="AK89" s="148"/>
      <c r="AL89" s="148"/>
      <c r="AM89" s="148"/>
      <c r="AN89" s="64"/>
    </row>
    <row r="90" spans="1:40" ht="15.75" x14ac:dyDescent="0.25">
      <c r="A90">
        <v>7</v>
      </c>
      <c r="B90" s="220" t="s">
        <v>268</v>
      </c>
      <c r="C90" s="218">
        <v>4</v>
      </c>
      <c r="D90" s="218">
        <v>1</v>
      </c>
      <c r="E90" s="218">
        <v>11</v>
      </c>
      <c r="F90" s="218">
        <f t="shared" si="19"/>
        <v>11</v>
      </c>
      <c r="G90" s="218">
        <v>1</v>
      </c>
      <c r="H90" s="218">
        <v>1</v>
      </c>
      <c r="I90" s="218">
        <v>1</v>
      </c>
      <c r="J90" s="218">
        <v>1</v>
      </c>
      <c r="K90" s="218"/>
      <c r="L90" s="218">
        <v>1</v>
      </c>
      <c r="M90" s="218">
        <v>1</v>
      </c>
      <c r="N90" s="218">
        <v>1</v>
      </c>
      <c r="O90" s="218"/>
      <c r="P90" s="218"/>
      <c r="Q90" s="218"/>
      <c r="R90" s="181"/>
      <c r="S90" s="219">
        <f t="shared" si="21"/>
        <v>22</v>
      </c>
      <c r="T90" s="220" t="s">
        <v>268</v>
      </c>
      <c r="W90" s="134">
        <v>84</v>
      </c>
      <c r="X90" s="235">
        <f t="shared" si="20"/>
        <v>59.6</v>
      </c>
      <c r="Y90" s="236" t="s">
        <v>283</v>
      </c>
      <c r="Z90" s="49"/>
      <c r="AA90" s="154">
        <v>15</v>
      </c>
      <c r="AB90" s="49"/>
      <c r="AC90" s="49"/>
      <c r="AD90" s="49"/>
      <c r="AE90" s="228">
        <v>44.6</v>
      </c>
      <c r="AF90" s="64"/>
      <c r="AG90" s="64"/>
      <c r="AH90" s="64"/>
      <c r="AI90" s="64"/>
      <c r="AJ90" s="64"/>
      <c r="AK90" s="64"/>
      <c r="AL90" s="64"/>
      <c r="AM90" s="64"/>
      <c r="AN90" s="64"/>
    </row>
    <row r="91" spans="1:40" ht="15.75" x14ac:dyDescent="0.25">
      <c r="A91">
        <v>8</v>
      </c>
      <c r="B91" s="220" t="s">
        <v>269</v>
      </c>
      <c r="C91" s="218">
        <v>3</v>
      </c>
      <c r="D91" s="218">
        <v>1</v>
      </c>
      <c r="E91" s="218">
        <v>11</v>
      </c>
      <c r="F91" s="218">
        <f t="shared" si="19"/>
        <v>11</v>
      </c>
      <c r="G91" s="218">
        <v>1</v>
      </c>
      <c r="H91" s="218">
        <v>1</v>
      </c>
      <c r="I91" s="218">
        <v>1</v>
      </c>
      <c r="J91" s="218"/>
      <c r="K91" s="218"/>
      <c r="L91" s="218">
        <v>1</v>
      </c>
      <c r="M91" s="218"/>
      <c r="N91" s="218"/>
      <c r="O91" s="218"/>
      <c r="P91" s="218"/>
      <c r="Q91" s="218"/>
      <c r="R91" s="181"/>
      <c r="S91" s="219">
        <f t="shared" si="21"/>
        <v>18</v>
      </c>
      <c r="T91" s="220" t="s">
        <v>269</v>
      </c>
      <c r="W91" s="134">
        <v>85</v>
      </c>
      <c r="X91" s="235">
        <f t="shared" si="20"/>
        <v>51</v>
      </c>
      <c r="Y91" s="236" t="s">
        <v>46</v>
      </c>
      <c r="Z91" s="49"/>
      <c r="AA91" s="154"/>
      <c r="AB91" s="49"/>
      <c r="AC91" s="49"/>
      <c r="AD91" s="49">
        <v>30</v>
      </c>
      <c r="AE91" s="227">
        <v>21</v>
      </c>
      <c r="AF91" s="64"/>
      <c r="AG91" s="64"/>
      <c r="AH91" s="64"/>
      <c r="AI91" s="64"/>
      <c r="AJ91" s="64"/>
      <c r="AK91" s="64"/>
      <c r="AL91" s="64"/>
      <c r="AM91" s="64"/>
      <c r="AN91" s="64"/>
    </row>
    <row r="92" spans="1:40" x14ac:dyDescent="0.25">
      <c r="A92">
        <v>9</v>
      </c>
      <c r="B92" s="193" t="s">
        <v>278</v>
      </c>
      <c r="C92" s="13">
        <v>2</v>
      </c>
      <c r="D92" s="13">
        <v>1</v>
      </c>
      <c r="E92" s="13">
        <v>7</v>
      </c>
      <c r="F92" s="13">
        <f t="shared" si="19"/>
        <v>7</v>
      </c>
      <c r="G92" s="13">
        <v>1</v>
      </c>
      <c r="H92" s="13">
        <v>1</v>
      </c>
      <c r="I92" s="13"/>
      <c r="J92" s="13"/>
      <c r="K92" s="13"/>
      <c r="L92" s="13"/>
      <c r="M92" s="13"/>
      <c r="N92" s="13"/>
      <c r="O92" s="13"/>
      <c r="P92" s="13"/>
      <c r="Q92" s="13"/>
      <c r="R92" s="181"/>
      <c r="S92" s="81">
        <f t="shared" si="21"/>
        <v>11</v>
      </c>
      <c r="T92" s="193" t="s">
        <v>278</v>
      </c>
      <c r="V92" s="18">
        <v>8</v>
      </c>
      <c r="W92" s="134">
        <v>86</v>
      </c>
      <c r="X92" s="215">
        <f>SUM(Z92:AN92)</f>
        <v>48.6</v>
      </c>
      <c r="Y92" s="214" t="s">
        <v>258</v>
      </c>
      <c r="Z92" s="148"/>
      <c r="AA92" s="148"/>
      <c r="AB92" s="148"/>
      <c r="AC92" s="169"/>
      <c r="AD92" s="169">
        <v>12</v>
      </c>
      <c r="AE92" s="229">
        <v>36.6</v>
      </c>
      <c r="AF92" s="49"/>
      <c r="AG92" s="49"/>
      <c r="AH92" s="49"/>
      <c r="AI92" s="49"/>
      <c r="AJ92" s="49"/>
      <c r="AK92" s="49"/>
      <c r="AL92" s="49"/>
      <c r="AM92" s="49"/>
      <c r="AN92" s="64"/>
    </row>
    <row r="93" spans="1:40" x14ac:dyDescent="0.25">
      <c r="A93">
        <v>10</v>
      </c>
      <c r="B93" s="193" t="s">
        <v>273</v>
      </c>
      <c r="C93" s="13">
        <v>1</v>
      </c>
      <c r="D93" s="13">
        <v>1</v>
      </c>
      <c r="E93" s="13">
        <v>0</v>
      </c>
      <c r="F93" s="13">
        <f t="shared" si="19"/>
        <v>0</v>
      </c>
      <c r="G93" s="13">
        <v>1</v>
      </c>
      <c r="H93" s="13">
        <v>1</v>
      </c>
      <c r="I93" s="13"/>
      <c r="J93" s="13"/>
      <c r="K93" s="13"/>
      <c r="L93" s="13"/>
      <c r="M93" s="13"/>
      <c r="N93" s="13"/>
      <c r="O93" s="13"/>
      <c r="P93" s="13"/>
      <c r="Q93" s="13"/>
      <c r="R93" s="181"/>
      <c r="S93" s="81">
        <f t="shared" si="21"/>
        <v>3</v>
      </c>
      <c r="T93" s="193" t="s">
        <v>273</v>
      </c>
      <c r="V93" s="18">
        <v>9</v>
      </c>
      <c r="W93" s="134">
        <v>87</v>
      </c>
      <c r="X93" s="215">
        <f>SUM(Z93:AN93)</f>
        <v>47</v>
      </c>
      <c r="Y93" s="214" t="s">
        <v>243</v>
      </c>
      <c r="Z93" s="148"/>
      <c r="AA93" s="148"/>
      <c r="AB93" s="148"/>
      <c r="AC93" s="169"/>
      <c r="AD93" s="204">
        <v>13</v>
      </c>
      <c r="AE93" s="229">
        <v>34</v>
      </c>
      <c r="AF93" s="232"/>
      <c r="AG93" s="64"/>
      <c r="AH93" s="64"/>
      <c r="AI93" s="64"/>
      <c r="AJ93" s="64"/>
      <c r="AK93" s="64"/>
      <c r="AL93" s="64"/>
      <c r="AM93" s="64"/>
      <c r="AN93" s="148"/>
    </row>
    <row r="94" spans="1:40" x14ac:dyDescent="0.25">
      <c r="W94" s="134">
        <v>88</v>
      </c>
      <c r="X94" s="211">
        <f>SUM(Z94:AN94)</f>
        <v>44</v>
      </c>
      <c r="Y94" s="147" t="s">
        <v>257</v>
      </c>
      <c r="Z94" s="148"/>
      <c r="AA94" s="148"/>
      <c r="AB94" s="148"/>
      <c r="AC94" s="169"/>
      <c r="AD94" s="169">
        <v>44</v>
      </c>
      <c r="AE94" s="49"/>
      <c r="AF94" s="148"/>
      <c r="AG94" s="148"/>
      <c r="AH94" s="148"/>
      <c r="AI94" s="148"/>
      <c r="AJ94" s="148"/>
      <c r="AK94" s="148"/>
      <c r="AL94" s="148"/>
      <c r="AM94" s="148"/>
      <c r="AN94" s="64"/>
    </row>
    <row r="95" spans="1:40" x14ac:dyDescent="0.25">
      <c r="W95" s="134">
        <v>89</v>
      </c>
      <c r="X95" s="237">
        <f>SUM(Z95:AN95)</f>
        <v>43.2</v>
      </c>
      <c r="Y95" s="238" t="s">
        <v>241</v>
      </c>
      <c r="Z95" s="148"/>
      <c r="AA95" s="148"/>
      <c r="AB95" s="148"/>
      <c r="AC95" s="169"/>
      <c r="AD95" s="169">
        <v>22</v>
      </c>
      <c r="AE95" s="229">
        <v>21.2</v>
      </c>
      <c r="AF95" s="49"/>
      <c r="AG95" s="49"/>
      <c r="AH95" s="49"/>
      <c r="AI95" s="49"/>
      <c r="AJ95" s="49"/>
      <c r="AK95" s="49"/>
      <c r="AL95" s="49"/>
      <c r="AM95" s="49"/>
      <c r="AN95" s="64"/>
    </row>
    <row r="96" spans="1:40" x14ac:dyDescent="0.25">
      <c r="W96" s="134">
        <v>90</v>
      </c>
      <c r="X96" s="78">
        <f>SUM(Z96:AM96)</f>
        <v>40</v>
      </c>
      <c r="Y96" s="79" t="s">
        <v>105</v>
      </c>
      <c r="Z96" s="49"/>
      <c r="AA96" s="154"/>
      <c r="AB96" s="49">
        <v>25</v>
      </c>
      <c r="AC96" s="49">
        <v>15</v>
      </c>
      <c r="AD96" s="49"/>
      <c r="AE96" s="148"/>
      <c r="AF96" s="49"/>
      <c r="AG96" s="49"/>
      <c r="AH96" s="49"/>
      <c r="AI96" s="49"/>
      <c r="AJ96" s="49"/>
      <c r="AK96" s="49"/>
      <c r="AL96" s="49"/>
      <c r="AM96" s="49"/>
      <c r="AN96" s="148"/>
    </row>
    <row r="97" spans="22:40" ht="15.75" x14ac:dyDescent="0.25">
      <c r="W97" s="134">
        <v>91</v>
      </c>
      <c r="X97" s="70">
        <f>SUM(Z97:AM97)</f>
        <v>38.9</v>
      </c>
      <c r="Y97" s="71" t="s">
        <v>120</v>
      </c>
      <c r="Z97" s="49"/>
      <c r="AA97" s="151">
        <v>38.9</v>
      </c>
      <c r="AB97" s="61"/>
      <c r="AC97" s="61"/>
      <c r="AD97" s="61"/>
      <c r="AE97" s="149"/>
      <c r="AF97" s="49"/>
      <c r="AG97" s="49"/>
      <c r="AH97" s="49"/>
      <c r="AI97" s="49"/>
      <c r="AJ97" s="49"/>
      <c r="AK97" s="49"/>
      <c r="AL97" s="49"/>
      <c r="AM97" s="49"/>
      <c r="AN97" s="148"/>
    </row>
    <row r="98" spans="22:40" x14ac:dyDescent="0.25">
      <c r="W98" s="134">
        <v>92</v>
      </c>
      <c r="X98" s="78">
        <f>SUM(Z98:AN98)</f>
        <v>37.9</v>
      </c>
      <c r="Y98" s="147" t="s">
        <v>176</v>
      </c>
      <c r="Z98" s="169"/>
      <c r="AA98" s="170">
        <v>1</v>
      </c>
      <c r="AB98" s="169"/>
      <c r="AC98" s="169"/>
      <c r="AD98" s="169">
        <v>36.9</v>
      </c>
      <c r="AE98" s="49"/>
      <c r="AF98" s="148"/>
      <c r="AG98" s="148"/>
      <c r="AH98" s="148"/>
      <c r="AI98" s="148"/>
      <c r="AJ98" s="148"/>
      <c r="AK98" s="148"/>
      <c r="AL98" s="148"/>
      <c r="AM98" s="148"/>
      <c r="AN98" s="148"/>
    </row>
    <row r="99" spans="22:40" x14ac:dyDescent="0.25">
      <c r="V99" s="18">
        <v>10</v>
      </c>
      <c r="W99" s="134">
        <v>93</v>
      </c>
      <c r="X99" s="223">
        <f>SUM(Z99:AN99)</f>
        <v>37</v>
      </c>
      <c r="Y99" s="220" t="s">
        <v>279</v>
      </c>
      <c r="Z99" s="148"/>
      <c r="AA99" s="148"/>
      <c r="AB99" s="148"/>
      <c r="AC99" s="169"/>
      <c r="AD99" s="169"/>
      <c r="AE99" s="229">
        <v>37</v>
      </c>
      <c r="AF99" s="64"/>
      <c r="AG99" s="64"/>
      <c r="AH99" s="64"/>
      <c r="AI99" s="64"/>
      <c r="AJ99" s="64"/>
      <c r="AK99" s="64"/>
      <c r="AL99" s="64"/>
      <c r="AM99" s="64"/>
      <c r="AN99" s="148"/>
    </row>
    <row r="100" spans="22:40" ht="15.75" x14ac:dyDescent="0.25">
      <c r="W100" s="134">
        <v>94</v>
      </c>
      <c r="X100" s="70">
        <f>SUM(Z100:AM100)</f>
        <v>35.200000000000003</v>
      </c>
      <c r="Y100" s="71" t="s">
        <v>118</v>
      </c>
      <c r="Z100" s="49"/>
      <c r="AA100" s="154"/>
      <c r="AB100" s="49">
        <v>35.200000000000003</v>
      </c>
      <c r="AC100" s="49"/>
      <c r="AD100" s="49"/>
      <c r="AE100" s="49"/>
      <c r="AF100" s="64"/>
      <c r="AG100" s="64"/>
      <c r="AH100" s="64"/>
      <c r="AI100" s="64"/>
      <c r="AJ100" s="64"/>
      <c r="AK100" s="64"/>
      <c r="AL100" s="64"/>
      <c r="AM100" s="64"/>
      <c r="AN100" s="148"/>
    </row>
    <row r="101" spans="22:40" x14ac:dyDescent="0.25">
      <c r="W101" s="134">
        <v>95</v>
      </c>
      <c r="X101" s="78">
        <f>SUM(Z101:AM101)</f>
        <v>31</v>
      </c>
      <c r="Y101" s="79" t="s">
        <v>115</v>
      </c>
      <c r="Z101" s="49"/>
      <c r="AA101" s="154">
        <v>6</v>
      </c>
      <c r="AB101" s="49">
        <v>25</v>
      </c>
      <c r="AC101" s="49"/>
      <c r="AD101" s="49"/>
      <c r="AE101" s="64"/>
      <c r="AF101" s="64"/>
      <c r="AG101" s="64"/>
      <c r="AH101" s="64"/>
      <c r="AI101" s="64"/>
      <c r="AJ101" s="64"/>
      <c r="AK101" s="64"/>
      <c r="AL101" s="64"/>
      <c r="AM101" s="64"/>
      <c r="AN101" s="148"/>
    </row>
    <row r="102" spans="22:40" x14ac:dyDescent="0.25">
      <c r="V102" s="245">
        <v>1</v>
      </c>
      <c r="W102" s="134">
        <v>96</v>
      </c>
      <c r="X102" s="223">
        <f>SUM(Z102:AN102)</f>
        <v>31</v>
      </c>
      <c r="Y102" s="220" t="s">
        <v>291</v>
      </c>
      <c r="Z102" s="148"/>
      <c r="AA102" s="148"/>
      <c r="AB102" s="148"/>
      <c r="AC102" s="169"/>
      <c r="AD102" s="169"/>
      <c r="AE102" s="229">
        <v>31</v>
      </c>
      <c r="AF102" s="148"/>
      <c r="AG102" s="148"/>
      <c r="AH102" s="148"/>
      <c r="AI102" s="148"/>
      <c r="AJ102" s="148"/>
      <c r="AK102" s="148"/>
      <c r="AL102" s="148"/>
      <c r="AM102" s="148"/>
      <c r="AN102" s="148"/>
    </row>
    <row r="103" spans="22:40" ht="15.75" x14ac:dyDescent="0.25">
      <c r="W103" s="134">
        <v>97</v>
      </c>
      <c r="X103" s="70">
        <f>SUM(Z103:AM103)</f>
        <v>30.8</v>
      </c>
      <c r="Y103" s="71" t="s">
        <v>73</v>
      </c>
      <c r="Z103" s="49"/>
      <c r="AA103" s="154">
        <v>9</v>
      </c>
      <c r="AB103" s="49">
        <v>21.8</v>
      </c>
      <c r="AC103" s="49"/>
      <c r="AD103" s="49"/>
      <c r="AE103" s="64"/>
      <c r="AF103" s="232"/>
      <c r="AG103" s="148"/>
      <c r="AH103" s="148"/>
      <c r="AI103" s="148"/>
      <c r="AJ103" s="148"/>
      <c r="AK103" s="148"/>
      <c r="AL103" s="148"/>
      <c r="AM103" s="148"/>
      <c r="AN103" s="148"/>
    </row>
    <row r="104" spans="22:40" x14ac:dyDescent="0.25">
      <c r="W104" s="134">
        <v>98</v>
      </c>
      <c r="X104" s="211">
        <f>SUM(Z104:AN104)</f>
        <v>30</v>
      </c>
      <c r="Y104" s="147" t="s">
        <v>244</v>
      </c>
      <c r="Z104" s="148"/>
      <c r="AA104" s="148"/>
      <c r="AB104" s="148"/>
      <c r="AC104" s="169"/>
      <c r="AD104" s="169">
        <v>30</v>
      </c>
      <c r="AE104" s="64"/>
      <c r="AF104" s="148"/>
      <c r="AG104" s="64"/>
      <c r="AH104" s="64"/>
      <c r="AI104" s="64"/>
      <c r="AJ104" s="64"/>
      <c r="AK104" s="64"/>
      <c r="AL104" s="64"/>
      <c r="AM104" s="64"/>
      <c r="AN104" s="148"/>
    </row>
    <row r="105" spans="22:40" x14ac:dyDescent="0.25">
      <c r="V105" s="245">
        <v>2</v>
      </c>
      <c r="W105" s="134">
        <v>99</v>
      </c>
      <c r="X105" s="223">
        <f>SUM(Z105:AN105)</f>
        <v>28</v>
      </c>
      <c r="Y105" s="220" t="s">
        <v>264</v>
      </c>
      <c r="Z105" s="148"/>
      <c r="AA105" s="148"/>
      <c r="AB105" s="148"/>
      <c r="AC105" s="169"/>
      <c r="AD105" s="169"/>
      <c r="AE105" s="229">
        <v>28</v>
      </c>
      <c r="AF105" s="232"/>
      <c r="AG105" s="64"/>
      <c r="AH105" s="64"/>
      <c r="AI105" s="64"/>
      <c r="AJ105" s="64"/>
      <c r="AK105" s="64"/>
      <c r="AL105" s="64"/>
      <c r="AM105" s="64"/>
      <c r="AN105" s="148"/>
    </row>
    <row r="106" spans="22:40" ht="15.75" x14ac:dyDescent="0.25">
      <c r="W106" s="134">
        <v>100</v>
      </c>
      <c r="X106" s="70">
        <f>SUM(Z106:AM106)</f>
        <v>27</v>
      </c>
      <c r="Y106" s="71" t="s">
        <v>38</v>
      </c>
      <c r="Z106" s="49"/>
      <c r="AA106" s="151">
        <v>27</v>
      </c>
      <c r="AB106" s="49"/>
      <c r="AC106" s="49"/>
      <c r="AD106" s="49"/>
      <c r="AE106" s="64"/>
      <c r="AF106" s="148"/>
      <c r="AG106" s="148"/>
      <c r="AH106" s="148"/>
      <c r="AI106" s="148"/>
      <c r="AJ106" s="148"/>
      <c r="AK106" s="148"/>
      <c r="AL106" s="148"/>
      <c r="AM106" s="148"/>
      <c r="AN106" s="148"/>
    </row>
    <row r="107" spans="22:40" x14ac:dyDescent="0.25">
      <c r="V107" s="245">
        <v>3</v>
      </c>
      <c r="W107" s="134">
        <v>101</v>
      </c>
      <c r="X107" s="243">
        <f>SUM(Z107:AN107)</f>
        <v>26</v>
      </c>
      <c r="Y107" s="238" t="s">
        <v>280</v>
      </c>
      <c r="Z107" s="148"/>
      <c r="AA107" s="148"/>
      <c r="AB107" s="148"/>
      <c r="AC107" s="169"/>
      <c r="AD107" s="169"/>
      <c r="AE107" s="229">
        <v>26</v>
      </c>
      <c r="AF107" s="148"/>
      <c r="AG107" s="148"/>
      <c r="AH107" s="148"/>
      <c r="AI107" s="148"/>
      <c r="AJ107" s="148"/>
      <c r="AK107" s="148"/>
      <c r="AL107" s="148"/>
      <c r="AM107" s="148"/>
      <c r="AN107" s="148"/>
    </row>
    <row r="108" spans="22:40" ht="15.75" x14ac:dyDescent="0.25">
      <c r="W108" s="134">
        <v>102</v>
      </c>
      <c r="X108" s="235">
        <f>SUM(Z108:AM108)</f>
        <v>25.6</v>
      </c>
      <c r="Y108" s="236" t="s">
        <v>277</v>
      </c>
      <c r="Z108" s="49"/>
      <c r="AA108" s="233"/>
      <c r="AB108" s="231"/>
      <c r="AC108" s="231"/>
      <c r="AD108" s="231"/>
      <c r="AE108" s="234">
        <v>25.6</v>
      </c>
      <c r="AF108" s="164"/>
      <c r="AG108" s="164"/>
      <c r="AH108" s="164"/>
      <c r="AI108" s="164"/>
      <c r="AJ108" s="164"/>
      <c r="AK108" s="164"/>
      <c r="AL108" s="164"/>
      <c r="AM108" s="164"/>
      <c r="AN108" s="164"/>
    </row>
    <row r="109" spans="22:40" ht="15.75" x14ac:dyDescent="0.25">
      <c r="W109" s="134">
        <v>103</v>
      </c>
      <c r="X109" s="70">
        <f>SUM(Z109:AM109)</f>
        <v>24.4</v>
      </c>
      <c r="Y109" s="71" t="s">
        <v>102</v>
      </c>
      <c r="Z109" s="49"/>
      <c r="AA109" s="154"/>
      <c r="AB109" s="49">
        <v>24.4</v>
      </c>
      <c r="AC109" s="49"/>
      <c r="AD109" s="49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</row>
    <row r="110" spans="22:40" x14ac:dyDescent="0.25">
      <c r="V110" s="245">
        <v>4</v>
      </c>
      <c r="W110" s="134">
        <v>104</v>
      </c>
      <c r="X110" s="223">
        <f>SUM(Z110:AN110)</f>
        <v>22</v>
      </c>
      <c r="Y110" s="220" t="s">
        <v>268</v>
      </c>
      <c r="Z110" s="148"/>
      <c r="AA110" s="148"/>
      <c r="AB110" s="148"/>
      <c r="AC110" s="169"/>
      <c r="AD110" s="169"/>
      <c r="AE110" s="229">
        <v>22</v>
      </c>
      <c r="AF110" s="148"/>
      <c r="AG110" s="148"/>
      <c r="AH110" s="148"/>
      <c r="AI110" s="148"/>
      <c r="AJ110" s="148"/>
      <c r="AK110" s="148"/>
      <c r="AL110" s="148"/>
      <c r="AM110" s="148"/>
      <c r="AN110" s="148"/>
    </row>
    <row r="111" spans="22:40" x14ac:dyDescent="0.25">
      <c r="V111" s="245">
        <v>5</v>
      </c>
      <c r="W111" s="134">
        <v>105</v>
      </c>
      <c r="X111" s="223">
        <f>SUM(Z111:AN111)</f>
        <v>21</v>
      </c>
      <c r="Y111" s="220" t="s">
        <v>290</v>
      </c>
      <c r="Z111" s="148"/>
      <c r="AA111" s="148"/>
      <c r="AB111" s="148"/>
      <c r="AC111" s="169"/>
      <c r="AD111" s="169"/>
      <c r="AE111" s="229">
        <v>21</v>
      </c>
      <c r="AF111" s="148"/>
      <c r="AG111" s="148"/>
      <c r="AH111" s="148"/>
      <c r="AI111" s="148"/>
      <c r="AJ111" s="148"/>
      <c r="AK111" s="148"/>
      <c r="AL111" s="148"/>
      <c r="AM111" s="148"/>
      <c r="AN111" s="148"/>
    </row>
    <row r="112" spans="22:40" x14ac:dyDescent="0.25">
      <c r="V112" s="245">
        <v>6</v>
      </c>
      <c r="W112" s="134">
        <v>106</v>
      </c>
      <c r="X112" s="223">
        <f>SUM(Z112:AN112)</f>
        <v>21</v>
      </c>
      <c r="Y112" s="220" t="s">
        <v>281</v>
      </c>
      <c r="Z112" s="148"/>
      <c r="AA112" s="148"/>
      <c r="AB112" s="148"/>
      <c r="AC112" s="169"/>
      <c r="AD112" s="169"/>
      <c r="AE112" s="229">
        <v>21</v>
      </c>
      <c r="AF112" s="148"/>
      <c r="AG112" s="148"/>
      <c r="AH112" s="148"/>
      <c r="AI112" s="148"/>
      <c r="AJ112" s="148"/>
      <c r="AK112" s="148"/>
      <c r="AL112" s="148"/>
      <c r="AM112" s="148"/>
      <c r="AN112" s="148"/>
    </row>
    <row r="113" spans="22:40" ht="15.75" x14ac:dyDescent="0.25">
      <c r="W113" s="134">
        <v>107</v>
      </c>
      <c r="X113" s="70">
        <f>SUM(Z113:AM113)</f>
        <v>19.2</v>
      </c>
      <c r="Y113" s="71" t="s">
        <v>34</v>
      </c>
      <c r="Z113" s="49"/>
      <c r="AA113" s="154">
        <v>19.2</v>
      </c>
      <c r="AB113" s="49"/>
      <c r="AC113" s="49"/>
      <c r="AD113" s="49"/>
      <c r="AE113" s="64"/>
      <c r="AF113" s="148"/>
      <c r="AG113" s="148"/>
      <c r="AH113" s="148"/>
      <c r="AI113" s="148"/>
      <c r="AJ113" s="148"/>
      <c r="AK113" s="148"/>
      <c r="AL113" s="148"/>
      <c r="AM113" s="148"/>
      <c r="AN113" s="148"/>
    </row>
    <row r="114" spans="22:40" x14ac:dyDescent="0.25">
      <c r="V114" s="245">
        <v>7</v>
      </c>
      <c r="W114" s="134">
        <v>108</v>
      </c>
      <c r="X114" s="223">
        <f>SUM(Z114:AN114)</f>
        <v>18</v>
      </c>
      <c r="Y114" s="220" t="s">
        <v>269</v>
      </c>
      <c r="Z114" s="148"/>
      <c r="AA114" s="148"/>
      <c r="AB114" s="148"/>
      <c r="AC114" s="169"/>
      <c r="AD114" s="169"/>
      <c r="AE114" s="229">
        <v>18</v>
      </c>
      <c r="AF114" s="148"/>
      <c r="AG114" s="148"/>
      <c r="AH114" s="148"/>
      <c r="AI114" s="148"/>
      <c r="AJ114" s="148"/>
      <c r="AK114" s="148"/>
      <c r="AL114" s="148"/>
      <c r="AM114" s="148"/>
      <c r="AN114" s="148"/>
    </row>
    <row r="115" spans="22:40" x14ac:dyDescent="0.25">
      <c r="W115" s="134">
        <v>109</v>
      </c>
      <c r="X115" s="211">
        <f>SUM(Z115:AN115)</f>
        <v>17</v>
      </c>
      <c r="Y115" s="147" t="s">
        <v>239</v>
      </c>
      <c r="Z115" s="148"/>
      <c r="AA115" s="148"/>
      <c r="AB115" s="148"/>
      <c r="AC115" s="169"/>
      <c r="AD115" s="169">
        <v>17</v>
      </c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</row>
    <row r="116" spans="22:40" x14ac:dyDescent="0.25">
      <c r="V116" s="245">
        <v>8</v>
      </c>
      <c r="W116" s="134">
        <v>110</v>
      </c>
      <c r="X116" s="215">
        <f>SUM(Z116:AN116)</f>
        <v>16.600000000000001</v>
      </c>
      <c r="Y116" s="214" t="s">
        <v>240</v>
      </c>
      <c r="Z116" s="148"/>
      <c r="AA116" s="148"/>
      <c r="AB116" s="148"/>
      <c r="AC116" s="169"/>
      <c r="AD116" s="169">
        <v>1</v>
      </c>
      <c r="AE116" s="229">
        <v>15.6</v>
      </c>
      <c r="AF116" s="148"/>
      <c r="AG116" s="148"/>
      <c r="AH116" s="148"/>
      <c r="AI116" s="148"/>
      <c r="AJ116" s="148"/>
      <c r="AK116" s="148"/>
      <c r="AL116" s="148"/>
      <c r="AM116" s="148"/>
      <c r="AN116" s="148"/>
    </row>
    <row r="117" spans="22:40" x14ac:dyDescent="0.25">
      <c r="W117" s="134">
        <v>111</v>
      </c>
      <c r="X117" s="78">
        <f>SUM(Z117:AM117)</f>
        <v>16</v>
      </c>
      <c r="Y117" s="79" t="s">
        <v>107</v>
      </c>
      <c r="Z117" s="49"/>
      <c r="AA117" s="154"/>
      <c r="AB117" s="49">
        <v>16</v>
      </c>
      <c r="AC117" s="49"/>
      <c r="AD117" s="49"/>
      <c r="AE117" s="148"/>
      <c r="AF117" s="229"/>
      <c r="AG117" s="148"/>
      <c r="AH117" s="148"/>
      <c r="AI117" s="148"/>
      <c r="AJ117" s="148"/>
      <c r="AK117" s="148"/>
      <c r="AL117" s="148"/>
      <c r="AM117" s="148"/>
      <c r="AN117" s="148"/>
    </row>
    <row r="118" spans="22:40" x14ac:dyDescent="0.25">
      <c r="W118" s="134">
        <v>112</v>
      </c>
      <c r="X118" s="172">
        <f>SUM(Z118:AM118)</f>
        <v>16</v>
      </c>
      <c r="Y118" s="79" t="s">
        <v>109</v>
      </c>
      <c r="Z118" s="49"/>
      <c r="AA118" s="154">
        <v>2</v>
      </c>
      <c r="AB118" s="49">
        <v>14</v>
      </c>
      <c r="AC118" s="49"/>
      <c r="AD118" s="49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</row>
    <row r="119" spans="22:40" x14ac:dyDescent="0.25">
      <c r="V119" s="245">
        <v>9</v>
      </c>
      <c r="W119" s="134">
        <v>113</v>
      </c>
      <c r="X119" s="223">
        <f>SUM(Z119:AN119)</f>
        <v>11</v>
      </c>
      <c r="Y119" s="220" t="s">
        <v>278</v>
      </c>
      <c r="Z119" s="148"/>
      <c r="AA119" s="148"/>
      <c r="AB119" s="148"/>
      <c r="AC119" s="169"/>
      <c r="AD119" s="169"/>
      <c r="AE119" s="229">
        <v>11</v>
      </c>
      <c r="AF119" s="148"/>
      <c r="AG119" s="148"/>
      <c r="AH119" s="148"/>
      <c r="AI119" s="148"/>
      <c r="AJ119" s="148"/>
      <c r="AK119" s="148"/>
      <c r="AL119" s="148"/>
      <c r="AM119" s="148"/>
      <c r="AN119" s="148"/>
    </row>
    <row r="120" spans="22:40" x14ac:dyDescent="0.25">
      <c r="W120" s="134">
        <v>114</v>
      </c>
      <c r="X120" s="78">
        <f>SUM(Z120:AM120)</f>
        <v>6</v>
      </c>
      <c r="Y120" s="79" t="s">
        <v>184</v>
      </c>
      <c r="Z120" s="49"/>
      <c r="AA120" s="154"/>
      <c r="AB120" s="49">
        <v>6</v>
      </c>
      <c r="AC120" s="49"/>
      <c r="AD120" s="49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</row>
    <row r="121" spans="22:40" x14ac:dyDescent="0.25">
      <c r="W121" s="134">
        <v>115</v>
      </c>
      <c r="X121" s="173">
        <f>SUM(Z121:AN121)</f>
        <v>6</v>
      </c>
      <c r="Y121" s="147" t="s">
        <v>235</v>
      </c>
      <c r="Z121" s="169"/>
      <c r="AA121" s="169"/>
      <c r="AB121" s="169"/>
      <c r="AC121" s="169">
        <v>6</v>
      </c>
      <c r="AD121" s="169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</row>
    <row r="122" spans="22:40" x14ac:dyDescent="0.25">
      <c r="W122" s="134">
        <v>116</v>
      </c>
      <c r="X122" s="78">
        <f>SUM(Z122:AM122)</f>
        <v>4</v>
      </c>
      <c r="Y122" s="79" t="s">
        <v>166</v>
      </c>
      <c r="Z122" s="169"/>
      <c r="AA122" s="170">
        <v>4</v>
      </c>
      <c r="AB122" s="169"/>
      <c r="AC122" s="169"/>
      <c r="AD122" s="169"/>
      <c r="AE122" s="148"/>
      <c r="AF122" s="229"/>
      <c r="AG122" s="148"/>
      <c r="AH122" s="148"/>
      <c r="AI122" s="148"/>
      <c r="AJ122" s="148"/>
      <c r="AK122" s="148"/>
      <c r="AL122" s="148"/>
      <c r="AM122" s="148"/>
      <c r="AN122" s="148"/>
    </row>
    <row r="123" spans="22:40" x14ac:dyDescent="0.25">
      <c r="V123" s="37"/>
      <c r="W123" s="134">
        <v>117</v>
      </c>
      <c r="X123" s="243">
        <f>SUM(Z123:AN123)</f>
        <v>3</v>
      </c>
      <c r="Y123" s="238" t="s">
        <v>273</v>
      </c>
      <c r="Z123" s="148"/>
      <c r="AA123" s="148"/>
      <c r="AB123" s="148"/>
      <c r="AC123" s="169"/>
      <c r="AD123" s="169"/>
      <c r="AE123" s="229">
        <v>3</v>
      </c>
      <c r="AF123" s="148"/>
      <c r="AG123" s="148"/>
      <c r="AH123" s="148"/>
      <c r="AI123" s="148"/>
      <c r="AJ123" s="148"/>
      <c r="AK123" s="148"/>
      <c r="AL123" s="148"/>
      <c r="AM123" s="148"/>
      <c r="AN123" s="148"/>
    </row>
    <row r="124" spans="22:40" ht="15.75" x14ac:dyDescent="0.25">
      <c r="W124" s="134">
        <v>118</v>
      </c>
      <c r="X124" s="70">
        <f t="shared" ref="X124:X132" si="22">SUM(Z124:AM124)</f>
        <v>0</v>
      </c>
      <c r="Y124" s="71" t="s">
        <v>5</v>
      </c>
      <c r="Z124" s="49"/>
      <c r="AA124" s="151"/>
      <c r="AB124" s="61"/>
      <c r="AC124" s="61"/>
      <c r="AD124" s="61"/>
      <c r="AE124" s="64"/>
      <c r="AF124" s="229"/>
      <c r="AG124" s="148"/>
      <c r="AH124" s="148"/>
      <c r="AI124" s="148"/>
      <c r="AJ124" s="148"/>
      <c r="AK124" s="148"/>
      <c r="AL124" s="148"/>
      <c r="AM124" s="148"/>
      <c r="AN124" s="148"/>
    </row>
    <row r="125" spans="22:40" ht="15.75" x14ac:dyDescent="0.25">
      <c r="W125" s="134">
        <v>119</v>
      </c>
      <c r="X125" s="70">
        <f t="shared" si="22"/>
        <v>0</v>
      </c>
      <c r="Y125" s="71" t="s">
        <v>212</v>
      </c>
      <c r="Z125" s="49"/>
      <c r="AA125" s="151"/>
      <c r="AB125" s="61"/>
      <c r="AC125" s="61"/>
      <c r="AD125" s="61"/>
      <c r="AE125" s="49"/>
      <c r="AF125" s="148"/>
      <c r="AG125" s="148"/>
      <c r="AH125" s="148"/>
      <c r="AI125" s="148"/>
      <c r="AJ125" s="148"/>
      <c r="AK125" s="148"/>
      <c r="AL125" s="148"/>
      <c r="AM125" s="148"/>
      <c r="AN125" s="148"/>
    </row>
    <row r="126" spans="22:40" ht="15.75" x14ac:dyDescent="0.25">
      <c r="W126" s="134">
        <v>120</v>
      </c>
      <c r="X126" s="70">
        <f t="shared" si="22"/>
        <v>0</v>
      </c>
      <c r="Y126" s="71" t="s">
        <v>23</v>
      </c>
      <c r="Z126" s="49"/>
      <c r="AA126" s="154"/>
      <c r="AB126" s="49"/>
      <c r="AC126" s="49"/>
      <c r="AD126" s="49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</row>
    <row r="127" spans="22:40" ht="15.75" x14ac:dyDescent="0.25">
      <c r="W127" s="134">
        <v>121</v>
      </c>
      <c r="X127" s="70">
        <f t="shared" si="22"/>
        <v>0</v>
      </c>
      <c r="Y127" s="71" t="s">
        <v>27</v>
      </c>
      <c r="Z127" s="49"/>
      <c r="AA127" s="154"/>
      <c r="AB127" s="49"/>
      <c r="AC127" s="49"/>
      <c r="AD127" s="49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</row>
    <row r="128" spans="22:40" ht="15.75" x14ac:dyDescent="0.25">
      <c r="W128" s="134">
        <v>122</v>
      </c>
      <c r="X128" s="70">
        <f t="shared" si="22"/>
        <v>0</v>
      </c>
      <c r="Y128" s="71" t="s">
        <v>122</v>
      </c>
      <c r="Z128" s="49"/>
      <c r="AA128" s="154"/>
      <c r="AB128" s="49"/>
      <c r="AC128" s="49"/>
      <c r="AD128" s="49"/>
      <c r="AE128" s="64"/>
      <c r="AF128" s="229"/>
      <c r="AG128" s="148"/>
      <c r="AH128" s="148"/>
      <c r="AI128" s="148"/>
      <c r="AJ128" s="148"/>
      <c r="AK128" s="148"/>
      <c r="AL128" s="148"/>
      <c r="AM128" s="148"/>
      <c r="AN128" s="148"/>
    </row>
    <row r="129" spans="23:40" ht="15.75" x14ac:dyDescent="0.25">
      <c r="W129" s="134">
        <v>123</v>
      </c>
      <c r="X129" s="70">
        <f t="shared" si="22"/>
        <v>0</v>
      </c>
      <c r="Y129" s="71" t="s">
        <v>222</v>
      </c>
      <c r="Z129" s="49"/>
      <c r="AA129" s="154"/>
      <c r="AB129" s="49"/>
      <c r="AC129" s="49"/>
      <c r="AD129" s="49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</row>
    <row r="130" spans="23:40" ht="15.75" x14ac:dyDescent="0.25">
      <c r="W130" s="134">
        <v>124</v>
      </c>
      <c r="X130" s="70">
        <f t="shared" si="22"/>
        <v>0</v>
      </c>
      <c r="Y130" s="71" t="s">
        <v>42</v>
      </c>
      <c r="Z130" s="49"/>
      <c r="AA130" s="154"/>
      <c r="AB130" s="49"/>
      <c r="AC130" s="49"/>
      <c r="AD130" s="49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</row>
    <row r="131" spans="23:40" ht="15.75" x14ac:dyDescent="0.25">
      <c r="W131" s="134">
        <v>125</v>
      </c>
      <c r="X131" s="70">
        <f t="shared" si="22"/>
        <v>0</v>
      </c>
      <c r="Y131" s="71" t="s">
        <v>40</v>
      </c>
      <c r="Z131" s="49"/>
      <c r="AA131" s="154"/>
      <c r="AB131" s="49"/>
      <c r="AC131" s="49"/>
      <c r="AD131" s="49"/>
      <c r="AE131" s="148"/>
      <c r="AF131" s="148"/>
      <c r="AG131" s="148"/>
      <c r="AH131" s="148"/>
      <c r="AI131" s="148"/>
      <c r="AJ131" s="148"/>
      <c r="AK131" s="148"/>
      <c r="AL131" s="148"/>
      <c r="AM131" s="148"/>
      <c r="AN131" s="148"/>
    </row>
    <row r="132" spans="23:40" ht="15.75" x14ac:dyDescent="0.25">
      <c r="W132" s="134">
        <v>126</v>
      </c>
      <c r="X132" s="70">
        <f t="shared" si="22"/>
        <v>0</v>
      </c>
      <c r="Y132" s="71" t="s">
        <v>43</v>
      </c>
      <c r="Z132" s="49"/>
      <c r="AA132" s="154"/>
      <c r="AB132" s="49"/>
      <c r="AC132" s="49"/>
      <c r="AD132" s="49"/>
      <c r="AE132" s="148"/>
      <c r="AF132" s="229"/>
      <c r="AG132" s="148"/>
      <c r="AH132" s="148"/>
      <c r="AI132" s="148"/>
      <c r="AJ132" s="148"/>
      <c r="AK132" s="148"/>
      <c r="AL132" s="148"/>
      <c r="AM132" s="148"/>
      <c r="AN132" s="148"/>
    </row>
  </sheetData>
  <sortState xmlns:xlrd2="http://schemas.microsoft.com/office/spreadsheetml/2017/richdata2" ref="X7:Y132">
    <sortCondition descending="1" ref="X7"/>
  </sortState>
  <mergeCells count="1">
    <mergeCell ref="B1:S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31"/>
  <sheetViews>
    <sheetView topLeftCell="A41" zoomScale="70" zoomScaleNormal="70" workbookViewId="0">
      <selection activeCell="S54" sqref="S54"/>
    </sheetView>
  </sheetViews>
  <sheetFormatPr defaultRowHeight="15" x14ac:dyDescent="0.25"/>
  <cols>
    <col min="2" max="2" width="32" customWidth="1"/>
    <col min="20" max="20" width="26.28515625" customWidth="1"/>
    <col min="25" max="25" width="27.85546875" customWidth="1"/>
  </cols>
  <sheetData>
    <row r="1" spans="1:40" x14ac:dyDescent="0.25">
      <c r="B1" s="363" t="s">
        <v>262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</row>
    <row r="2" spans="1:40" x14ac:dyDescent="0.25"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</row>
    <row r="3" spans="1:40" x14ac:dyDescent="0.25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</row>
    <row r="4" spans="1:40" x14ac:dyDescent="0.25">
      <c r="B4" t="s">
        <v>0</v>
      </c>
      <c r="C4" s="6" t="s">
        <v>48</v>
      </c>
      <c r="D4" s="10"/>
      <c r="E4" s="10"/>
      <c r="F4" s="11"/>
      <c r="G4" s="4" t="s">
        <v>49</v>
      </c>
      <c r="H4" s="5"/>
      <c r="I4" s="5"/>
      <c r="J4" s="5"/>
      <c r="K4" s="5"/>
      <c r="L4" s="3" t="s">
        <v>221</v>
      </c>
      <c r="M4" s="3"/>
      <c r="N4" s="3"/>
      <c r="O4" s="3"/>
      <c r="P4" s="9" t="s">
        <v>57</v>
      </c>
      <c r="Q4" s="7"/>
      <c r="R4" s="161" t="s">
        <v>191</v>
      </c>
      <c r="S4" s="8" t="s">
        <v>59</v>
      </c>
      <c r="X4" s="35"/>
      <c r="Y4" s="36"/>
      <c r="Z4" s="30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2"/>
    </row>
    <row r="5" spans="1:40" x14ac:dyDescent="0.25">
      <c r="D5" t="s">
        <v>75</v>
      </c>
      <c r="E5" t="s">
        <v>76</v>
      </c>
      <c r="F5" t="s">
        <v>77</v>
      </c>
      <c r="G5" t="s">
        <v>50</v>
      </c>
      <c r="P5" s="9"/>
      <c r="Q5" s="7"/>
      <c r="R5" s="161"/>
      <c r="X5" s="35"/>
      <c r="Y5" s="44">
        <v>44501</v>
      </c>
      <c r="Z5" s="150">
        <v>2017</v>
      </c>
      <c r="AA5" s="50">
        <v>2018</v>
      </c>
      <c r="AB5" s="50">
        <v>2019</v>
      </c>
      <c r="AC5" s="50">
        <v>2020</v>
      </c>
      <c r="AD5" s="50">
        <v>2021</v>
      </c>
      <c r="AE5" s="50">
        <v>2022</v>
      </c>
      <c r="AF5" s="50">
        <v>2023</v>
      </c>
      <c r="AG5" s="50">
        <v>2024</v>
      </c>
      <c r="AH5" s="50">
        <v>2025</v>
      </c>
      <c r="AI5" s="50">
        <v>2026</v>
      </c>
      <c r="AJ5" s="50">
        <v>2027</v>
      </c>
      <c r="AK5" s="50">
        <v>2028</v>
      </c>
      <c r="AL5" s="50">
        <v>2029</v>
      </c>
      <c r="AM5" s="50">
        <v>2030</v>
      </c>
      <c r="AN5" s="50"/>
    </row>
    <row r="6" spans="1:40" x14ac:dyDescent="0.25">
      <c r="G6" s="2" t="s">
        <v>53</v>
      </c>
      <c r="H6" t="s">
        <v>51</v>
      </c>
      <c r="I6" t="s">
        <v>52</v>
      </c>
      <c r="J6" t="s">
        <v>54</v>
      </c>
      <c r="K6" t="s">
        <v>56</v>
      </c>
      <c r="L6" t="s">
        <v>51</v>
      </c>
      <c r="M6" t="s">
        <v>52</v>
      </c>
      <c r="N6" t="s">
        <v>54</v>
      </c>
      <c r="O6" t="s">
        <v>56</v>
      </c>
      <c r="P6" t="s">
        <v>58</v>
      </c>
      <c r="Q6" t="s">
        <v>56</v>
      </c>
      <c r="R6" s="161"/>
      <c r="X6" s="35"/>
      <c r="Z6" s="30"/>
      <c r="AA6" s="46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</row>
    <row r="7" spans="1:40" ht="15.75" x14ac:dyDescent="0.25">
      <c r="A7">
        <v>1</v>
      </c>
      <c r="B7" s="14" t="s">
        <v>116</v>
      </c>
      <c r="C7" s="15">
        <v>70</v>
      </c>
      <c r="D7" s="15">
        <v>3.9</v>
      </c>
      <c r="E7" s="15">
        <v>27</v>
      </c>
      <c r="F7" s="15">
        <f>D7*E7</f>
        <v>105.3</v>
      </c>
      <c r="G7" s="15">
        <v>4</v>
      </c>
      <c r="H7" s="15">
        <v>4</v>
      </c>
      <c r="I7" s="15">
        <v>4</v>
      </c>
      <c r="J7" s="15"/>
      <c r="K7" s="15"/>
      <c r="L7" s="15">
        <v>8</v>
      </c>
      <c r="M7" s="15">
        <v>8</v>
      </c>
      <c r="N7" s="15">
        <v>8</v>
      </c>
      <c r="O7" s="15">
        <v>8</v>
      </c>
      <c r="P7" s="15">
        <v>10</v>
      </c>
      <c r="Q7" s="15"/>
      <c r="R7" s="181">
        <v>15</v>
      </c>
      <c r="S7" s="21">
        <f>SUM(F7:R7)+C7</f>
        <v>244.3</v>
      </c>
      <c r="T7" s="14" t="s">
        <v>116</v>
      </c>
      <c r="W7">
        <v>1</v>
      </c>
      <c r="X7" s="47">
        <f t="shared" ref="X7:X38" si="0">SUM(Z7:AM7)</f>
        <v>884.5</v>
      </c>
      <c r="Y7" s="48" t="s">
        <v>4</v>
      </c>
      <c r="Z7" s="49">
        <v>188.8</v>
      </c>
      <c r="AA7" s="151">
        <v>152.6</v>
      </c>
      <c r="AB7" s="61">
        <v>181.8</v>
      </c>
      <c r="AC7" s="61">
        <v>201.8</v>
      </c>
      <c r="AD7" s="61">
        <v>159.5</v>
      </c>
      <c r="AE7" s="62"/>
      <c r="AF7" s="62"/>
      <c r="AG7" s="62"/>
      <c r="AH7" s="62"/>
      <c r="AI7" s="62"/>
      <c r="AJ7" s="62"/>
      <c r="AK7" s="62"/>
      <c r="AL7" s="62"/>
      <c r="AM7" s="62"/>
      <c r="AN7" s="62"/>
    </row>
    <row r="8" spans="1:40" ht="15.75" x14ac:dyDescent="0.25">
      <c r="A8">
        <v>2</v>
      </c>
      <c r="B8" s="14" t="s">
        <v>78</v>
      </c>
      <c r="C8" s="15">
        <v>69</v>
      </c>
      <c r="D8" s="15">
        <v>3.9</v>
      </c>
      <c r="E8" s="15">
        <v>18</v>
      </c>
      <c r="F8" s="15">
        <f t="shared" ref="F8:F16" si="1">PRODUCT(D8*E8)</f>
        <v>70.2</v>
      </c>
      <c r="G8" s="15">
        <v>4</v>
      </c>
      <c r="H8" s="15">
        <v>4</v>
      </c>
      <c r="I8" s="15">
        <v>4</v>
      </c>
      <c r="J8" s="15">
        <v>4</v>
      </c>
      <c r="K8" s="15"/>
      <c r="L8" s="15">
        <v>8</v>
      </c>
      <c r="M8" s="15">
        <v>8</v>
      </c>
      <c r="N8" s="15">
        <v>8</v>
      </c>
      <c r="O8" s="15"/>
      <c r="P8" s="15"/>
      <c r="Q8" s="15"/>
      <c r="R8" s="181"/>
      <c r="S8" s="21">
        <f t="shared" ref="S8:S16" si="2">SUM(F8:R8)+C8</f>
        <v>179.2</v>
      </c>
      <c r="T8" s="14" t="s">
        <v>78</v>
      </c>
      <c r="W8">
        <v>2</v>
      </c>
      <c r="X8" s="47">
        <f t="shared" si="0"/>
        <v>811.8</v>
      </c>
      <c r="Y8" s="48" t="s">
        <v>88</v>
      </c>
      <c r="Z8" s="49">
        <v>133.5</v>
      </c>
      <c r="AA8" s="151">
        <v>193.9</v>
      </c>
      <c r="AB8" s="61">
        <v>188.1</v>
      </c>
      <c r="AC8" s="61">
        <v>146.1</v>
      </c>
      <c r="AD8" s="61">
        <v>150.19999999999999</v>
      </c>
      <c r="AE8" s="62"/>
      <c r="AF8" s="62"/>
      <c r="AG8" s="62"/>
      <c r="AH8" s="62"/>
      <c r="AI8" s="62"/>
      <c r="AJ8" s="62"/>
      <c r="AK8" s="62"/>
      <c r="AL8" s="62"/>
      <c r="AM8" s="62"/>
      <c r="AN8" s="62"/>
    </row>
    <row r="9" spans="1:40" ht="15.75" x14ac:dyDescent="0.25">
      <c r="A9">
        <v>3</v>
      </c>
      <c r="B9" s="14" t="s">
        <v>88</v>
      </c>
      <c r="C9" s="15">
        <v>68</v>
      </c>
      <c r="D9" s="15">
        <v>3.9</v>
      </c>
      <c r="E9" s="15">
        <v>18</v>
      </c>
      <c r="F9" s="15">
        <f t="shared" si="1"/>
        <v>70.2</v>
      </c>
      <c r="G9" s="15">
        <v>4</v>
      </c>
      <c r="H9" s="15"/>
      <c r="I9" s="15"/>
      <c r="J9" s="15"/>
      <c r="K9" s="15"/>
      <c r="L9" s="15">
        <v>8</v>
      </c>
      <c r="M9" s="15"/>
      <c r="N9" s="15"/>
      <c r="O9" s="15"/>
      <c r="P9" s="15"/>
      <c r="Q9" s="15"/>
      <c r="R9" s="181"/>
      <c r="S9" s="21">
        <f t="shared" si="2"/>
        <v>150.19999999999999</v>
      </c>
      <c r="T9" s="14" t="s">
        <v>88</v>
      </c>
      <c r="W9">
        <v>3</v>
      </c>
      <c r="X9" s="47">
        <f t="shared" si="0"/>
        <v>811.59999999999991</v>
      </c>
      <c r="Y9" s="48" t="s">
        <v>116</v>
      </c>
      <c r="Z9" s="49">
        <v>112.5</v>
      </c>
      <c r="AA9" s="151">
        <v>132.1</v>
      </c>
      <c r="AB9" s="61">
        <v>121.8</v>
      </c>
      <c r="AC9" s="61">
        <v>200.9</v>
      </c>
      <c r="AD9" s="202">
        <v>244.3</v>
      </c>
      <c r="AE9" s="62"/>
      <c r="AF9" s="62"/>
      <c r="AG9" s="62"/>
      <c r="AH9" s="62"/>
      <c r="AI9" s="62"/>
      <c r="AJ9" s="62"/>
      <c r="AK9" s="62"/>
      <c r="AL9" s="62"/>
      <c r="AM9" s="62"/>
      <c r="AN9" s="62"/>
    </row>
    <row r="10" spans="1:40" ht="15.75" x14ac:dyDescent="0.25">
      <c r="A10">
        <v>4</v>
      </c>
      <c r="B10" s="14" t="s">
        <v>234</v>
      </c>
      <c r="C10" s="15">
        <v>67</v>
      </c>
      <c r="D10" s="15">
        <v>3.9</v>
      </c>
      <c r="E10" s="15">
        <v>16</v>
      </c>
      <c r="F10" s="15">
        <f t="shared" si="1"/>
        <v>62.4</v>
      </c>
      <c r="G10" s="15">
        <v>4</v>
      </c>
      <c r="H10" s="15">
        <v>4</v>
      </c>
      <c r="I10" s="15"/>
      <c r="J10" s="15"/>
      <c r="K10" s="15"/>
      <c r="L10" s="15">
        <v>8</v>
      </c>
      <c r="M10" s="15">
        <v>8</v>
      </c>
      <c r="N10" s="15"/>
      <c r="O10" s="15"/>
      <c r="P10" s="15"/>
      <c r="Q10" s="15"/>
      <c r="R10" s="181"/>
      <c r="S10" s="21">
        <f t="shared" si="2"/>
        <v>153.4</v>
      </c>
      <c r="T10" s="14" t="s">
        <v>234</v>
      </c>
      <c r="W10">
        <v>4</v>
      </c>
      <c r="X10" s="47">
        <f t="shared" si="0"/>
        <v>699.8</v>
      </c>
      <c r="Y10" s="48" t="s">
        <v>78</v>
      </c>
      <c r="Z10" s="49">
        <v>158</v>
      </c>
      <c r="AA10" s="151">
        <v>82.6</v>
      </c>
      <c r="AB10" s="61">
        <v>152.19999999999999</v>
      </c>
      <c r="AC10" s="61">
        <v>127.8</v>
      </c>
      <c r="AD10" s="61">
        <v>179.2</v>
      </c>
      <c r="AE10" s="62"/>
      <c r="AF10" s="62"/>
      <c r="AG10" s="62"/>
      <c r="AH10" s="62"/>
      <c r="AI10" s="62"/>
      <c r="AJ10" s="62"/>
      <c r="AK10" s="62"/>
      <c r="AL10" s="62"/>
      <c r="AM10" s="62"/>
      <c r="AN10" s="62"/>
    </row>
    <row r="11" spans="1:40" ht="15.75" x14ac:dyDescent="0.25">
      <c r="A11">
        <v>5</v>
      </c>
      <c r="B11" s="14" t="s">
        <v>1</v>
      </c>
      <c r="C11" s="15">
        <v>66</v>
      </c>
      <c r="D11" s="15">
        <v>3.9</v>
      </c>
      <c r="E11" s="15">
        <v>15</v>
      </c>
      <c r="F11" s="15">
        <f t="shared" si="1"/>
        <v>58.5</v>
      </c>
      <c r="G11" s="15">
        <v>4</v>
      </c>
      <c r="H11" s="15">
        <v>4</v>
      </c>
      <c r="I11" s="15">
        <v>4</v>
      </c>
      <c r="J11" s="15"/>
      <c r="K11" s="15"/>
      <c r="L11" s="15">
        <v>8</v>
      </c>
      <c r="M11" s="15"/>
      <c r="N11" s="15"/>
      <c r="O11" s="15"/>
      <c r="P11" s="15"/>
      <c r="Q11" s="15"/>
      <c r="R11" s="181"/>
      <c r="S11" s="21">
        <f t="shared" si="2"/>
        <v>144.5</v>
      </c>
      <c r="T11" s="14" t="s">
        <v>1</v>
      </c>
      <c r="W11">
        <v>5</v>
      </c>
      <c r="X11" s="47">
        <f t="shared" si="0"/>
        <v>641.1</v>
      </c>
      <c r="Y11" s="48" t="s">
        <v>1</v>
      </c>
      <c r="Z11" s="49">
        <v>159.19999999999999</v>
      </c>
      <c r="AA11" s="151">
        <v>71</v>
      </c>
      <c r="AB11" s="61">
        <v>147.5</v>
      </c>
      <c r="AC11" s="61">
        <v>118.9</v>
      </c>
      <c r="AD11" s="61">
        <v>144.5</v>
      </c>
      <c r="AE11" s="62"/>
      <c r="AF11" s="62"/>
      <c r="AG11" s="62"/>
      <c r="AH11" s="62"/>
      <c r="AI11" s="62"/>
      <c r="AJ11" s="62"/>
      <c r="AK11" s="62"/>
      <c r="AL11" s="62"/>
      <c r="AM11" s="62"/>
      <c r="AN11" s="62"/>
    </row>
    <row r="12" spans="1:40" ht="15.75" x14ac:dyDescent="0.25">
      <c r="A12">
        <v>6</v>
      </c>
      <c r="B12" s="14" t="s">
        <v>4</v>
      </c>
      <c r="C12" s="15">
        <v>65</v>
      </c>
      <c r="D12" s="15">
        <v>3.9</v>
      </c>
      <c r="E12" s="15">
        <v>15</v>
      </c>
      <c r="F12" s="15">
        <f t="shared" si="1"/>
        <v>58.5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15">
        <v>8</v>
      </c>
      <c r="M12" s="15">
        <v>8</v>
      </c>
      <c r="N12" s="15"/>
      <c r="O12" s="15"/>
      <c r="P12" s="15"/>
      <c r="Q12" s="15"/>
      <c r="R12" s="181"/>
      <c r="S12" s="21">
        <f t="shared" si="2"/>
        <v>159.5</v>
      </c>
      <c r="T12" s="14" t="s">
        <v>4</v>
      </c>
      <c r="W12">
        <v>6</v>
      </c>
      <c r="X12" s="47">
        <f t="shared" si="0"/>
        <v>623</v>
      </c>
      <c r="Y12" s="48" t="s">
        <v>13</v>
      </c>
      <c r="Z12" s="49">
        <v>123</v>
      </c>
      <c r="AA12" s="151">
        <v>127</v>
      </c>
      <c r="AB12" s="61">
        <v>131</v>
      </c>
      <c r="AC12" s="61">
        <v>149.5</v>
      </c>
      <c r="AD12" s="202">
        <v>92.5</v>
      </c>
      <c r="AE12" s="62"/>
      <c r="AF12" s="62"/>
      <c r="AG12" s="62"/>
      <c r="AH12" s="62"/>
      <c r="AI12" s="62"/>
      <c r="AJ12" s="62"/>
      <c r="AK12" s="62"/>
      <c r="AL12" s="62"/>
      <c r="AM12" s="62"/>
      <c r="AN12" s="62"/>
    </row>
    <row r="13" spans="1:40" ht="15.75" x14ac:dyDescent="0.25">
      <c r="A13">
        <v>7</v>
      </c>
      <c r="B13" s="14" t="s">
        <v>6</v>
      </c>
      <c r="C13" s="15">
        <v>64</v>
      </c>
      <c r="D13" s="15">
        <v>3.9</v>
      </c>
      <c r="E13" s="15">
        <v>8</v>
      </c>
      <c r="F13" s="15">
        <f t="shared" si="1"/>
        <v>31.2</v>
      </c>
      <c r="G13" s="15">
        <v>4</v>
      </c>
      <c r="H13" s="15">
        <v>4</v>
      </c>
      <c r="I13" s="15"/>
      <c r="J13" s="15"/>
      <c r="K13" s="15"/>
      <c r="L13" s="15">
        <v>8</v>
      </c>
      <c r="M13" s="15"/>
      <c r="N13" s="15"/>
      <c r="O13" s="15"/>
      <c r="P13" s="15"/>
      <c r="Q13" s="15"/>
      <c r="R13" s="181"/>
      <c r="S13" s="21">
        <f t="shared" si="2"/>
        <v>111.2</v>
      </c>
      <c r="T13" s="14" t="s">
        <v>6</v>
      </c>
      <c r="W13">
        <v>7</v>
      </c>
      <c r="X13" s="47">
        <f t="shared" si="0"/>
        <v>567.30000000000007</v>
      </c>
      <c r="Y13" s="48" t="s">
        <v>6</v>
      </c>
      <c r="Z13" s="49">
        <v>110.2</v>
      </c>
      <c r="AA13" s="151">
        <v>90.3</v>
      </c>
      <c r="AB13" s="61">
        <v>150.5</v>
      </c>
      <c r="AC13" s="61">
        <v>105.1</v>
      </c>
      <c r="AD13" s="61">
        <v>111.2</v>
      </c>
      <c r="AE13" s="62"/>
      <c r="AF13" s="62"/>
      <c r="AG13" s="62"/>
      <c r="AH13" s="62"/>
      <c r="AI13" s="62"/>
      <c r="AJ13" s="62"/>
      <c r="AK13" s="62"/>
      <c r="AL13" s="62"/>
      <c r="AM13" s="62"/>
      <c r="AN13" s="62"/>
    </row>
    <row r="14" spans="1:40" ht="15.75" x14ac:dyDescent="0.25">
      <c r="A14">
        <v>8</v>
      </c>
      <c r="B14" s="14" t="s">
        <v>65</v>
      </c>
      <c r="C14" s="15">
        <v>63</v>
      </c>
      <c r="D14" s="15">
        <v>3.9</v>
      </c>
      <c r="E14" s="15">
        <v>7</v>
      </c>
      <c r="F14" s="15">
        <f t="shared" si="1"/>
        <v>27.3</v>
      </c>
      <c r="G14" s="15">
        <v>4</v>
      </c>
      <c r="H14" s="15"/>
      <c r="I14" s="15"/>
      <c r="J14" s="15"/>
      <c r="K14" s="15"/>
      <c r="L14" s="15">
        <v>8</v>
      </c>
      <c r="M14" s="15"/>
      <c r="N14" s="15"/>
      <c r="O14" s="15"/>
      <c r="P14" s="15"/>
      <c r="Q14" s="15"/>
      <c r="R14" s="181">
        <v>9</v>
      </c>
      <c r="S14" s="21">
        <f t="shared" si="2"/>
        <v>111.3</v>
      </c>
      <c r="T14" s="14" t="s">
        <v>65</v>
      </c>
      <c r="W14">
        <v>8</v>
      </c>
      <c r="X14" s="47">
        <f t="shared" si="0"/>
        <v>566.9</v>
      </c>
      <c r="Y14" s="48" t="s">
        <v>234</v>
      </c>
      <c r="Z14" s="49">
        <v>58.2</v>
      </c>
      <c r="AA14" s="151">
        <v>94</v>
      </c>
      <c r="AB14" s="61">
        <v>116.5</v>
      </c>
      <c r="AC14" s="61">
        <v>144.80000000000001</v>
      </c>
      <c r="AD14" s="61">
        <v>153.4</v>
      </c>
      <c r="AE14" s="62"/>
      <c r="AF14" s="62"/>
      <c r="AG14" s="62"/>
      <c r="AH14" s="62"/>
      <c r="AI14" s="62"/>
      <c r="AJ14" s="62"/>
      <c r="AK14" s="62"/>
      <c r="AL14" s="62"/>
      <c r="AM14" s="62"/>
      <c r="AN14" s="62"/>
    </row>
    <row r="15" spans="1:40" ht="15.75" x14ac:dyDescent="0.25">
      <c r="A15">
        <v>9</v>
      </c>
      <c r="B15" s="11" t="s">
        <v>13</v>
      </c>
      <c r="C15" s="20">
        <v>62</v>
      </c>
      <c r="D15" s="20">
        <v>3.9</v>
      </c>
      <c r="E15" s="20">
        <v>5</v>
      </c>
      <c r="F15" s="20">
        <f t="shared" si="1"/>
        <v>19.5</v>
      </c>
      <c r="G15" s="20">
        <v>4</v>
      </c>
      <c r="H15" s="20">
        <v>4</v>
      </c>
      <c r="I15" s="20"/>
      <c r="J15" s="20"/>
      <c r="K15" s="20"/>
      <c r="L15" s="20"/>
      <c r="M15" s="20"/>
      <c r="N15" s="20"/>
      <c r="O15" s="20"/>
      <c r="P15" s="20"/>
      <c r="Q15" s="20"/>
      <c r="R15" s="181">
        <v>3</v>
      </c>
      <c r="S15" s="21">
        <f t="shared" si="2"/>
        <v>92.5</v>
      </c>
      <c r="T15" s="11" t="s">
        <v>13</v>
      </c>
      <c r="W15">
        <v>9</v>
      </c>
      <c r="X15" s="47">
        <f t="shared" si="0"/>
        <v>554.29999999999995</v>
      </c>
      <c r="Y15" s="48" t="s">
        <v>9</v>
      </c>
      <c r="Z15" s="49">
        <v>115</v>
      </c>
      <c r="AA15" s="151">
        <v>92</v>
      </c>
      <c r="AB15" s="61">
        <v>136.69999999999999</v>
      </c>
      <c r="AC15" s="61">
        <v>129.69999999999999</v>
      </c>
      <c r="AD15" s="201">
        <v>80.900000000000006</v>
      </c>
      <c r="AE15" s="62"/>
      <c r="AF15" s="62"/>
      <c r="AG15" s="62"/>
      <c r="AH15" s="62"/>
      <c r="AI15" s="62"/>
      <c r="AJ15" s="62"/>
      <c r="AK15" s="62"/>
      <c r="AL15" s="62"/>
      <c r="AM15" s="62"/>
      <c r="AN15" s="62"/>
    </row>
    <row r="16" spans="1:40" ht="15.75" x14ac:dyDescent="0.25">
      <c r="A16">
        <v>10</v>
      </c>
      <c r="B16" s="11" t="s">
        <v>9</v>
      </c>
      <c r="C16" s="20">
        <v>61</v>
      </c>
      <c r="D16" s="20">
        <v>3.9</v>
      </c>
      <c r="E16" s="20">
        <v>1</v>
      </c>
      <c r="F16" s="20">
        <f t="shared" si="1"/>
        <v>3.9</v>
      </c>
      <c r="G16" s="20">
        <v>4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81">
        <v>12</v>
      </c>
      <c r="S16" s="21">
        <f t="shared" si="2"/>
        <v>80.900000000000006</v>
      </c>
      <c r="T16" s="11" t="s">
        <v>9</v>
      </c>
      <c r="W16">
        <v>10</v>
      </c>
      <c r="X16" s="42">
        <f t="shared" si="0"/>
        <v>530.20000000000005</v>
      </c>
      <c r="Y16" s="43" t="s">
        <v>67</v>
      </c>
      <c r="Z16" s="49">
        <v>4</v>
      </c>
      <c r="AA16" s="151">
        <v>86.6</v>
      </c>
      <c r="AB16" s="61">
        <v>120.1</v>
      </c>
      <c r="AC16" s="61">
        <v>150</v>
      </c>
      <c r="AD16" s="202">
        <v>169.5</v>
      </c>
      <c r="AE16" s="62"/>
      <c r="AF16" s="62"/>
      <c r="AG16" s="62"/>
      <c r="AH16" s="62"/>
      <c r="AI16" s="62"/>
      <c r="AJ16" s="62"/>
      <c r="AK16" s="62"/>
      <c r="AL16" s="62"/>
      <c r="AM16" s="62"/>
      <c r="AN16" s="62"/>
    </row>
    <row r="17" spans="1:40" ht="15.75" x14ac:dyDescent="0.25">
      <c r="B17" s="51"/>
      <c r="C17" s="52"/>
      <c r="D17" s="51"/>
      <c r="E17" s="51"/>
      <c r="F17" s="51"/>
      <c r="G17" s="2" t="s">
        <v>53</v>
      </c>
      <c r="H17" t="s">
        <v>51</v>
      </c>
      <c r="I17" t="s">
        <v>52</v>
      </c>
      <c r="J17" t="s">
        <v>54</v>
      </c>
      <c r="K17" t="s">
        <v>56</v>
      </c>
      <c r="L17" t="s">
        <v>51</v>
      </c>
      <c r="M17" t="s">
        <v>52</v>
      </c>
      <c r="N17" t="s">
        <v>54</v>
      </c>
      <c r="O17" t="s">
        <v>56</v>
      </c>
      <c r="P17" t="s">
        <v>58</v>
      </c>
      <c r="Q17" t="s">
        <v>56</v>
      </c>
      <c r="R17" s="161"/>
      <c r="S17" s="53"/>
      <c r="T17" s="51"/>
      <c r="W17">
        <v>11</v>
      </c>
      <c r="X17" s="47">
        <f t="shared" si="0"/>
        <v>519.59999999999991</v>
      </c>
      <c r="Y17" s="48" t="s">
        <v>65</v>
      </c>
      <c r="Z17" s="49">
        <v>77.5</v>
      </c>
      <c r="AA17" s="151">
        <v>58.7</v>
      </c>
      <c r="AB17" s="61">
        <v>130</v>
      </c>
      <c r="AC17" s="61">
        <v>142.1</v>
      </c>
      <c r="AD17" s="202">
        <v>111.3</v>
      </c>
      <c r="AE17" s="62"/>
      <c r="AF17" s="62"/>
      <c r="AG17" s="62"/>
      <c r="AH17" s="62"/>
      <c r="AI17" s="62"/>
      <c r="AJ17" s="62"/>
      <c r="AK17" s="62"/>
      <c r="AL17" s="62"/>
      <c r="AM17" s="62"/>
      <c r="AN17" s="62"/>
    </row>
    <row r="18" spans="1:40" ht="15.75" x14ac:dyDescent="0.25">
      <c r="A18">
        <v>1</v>
      </c>
      <c r="B18" s="22" t="s">
        <v>67</v>
      </c>
      <c r="C18" s="23">
        <v>60</v>
      </c>
      <c r="D18" s="23">
        <v>2.9</v>
      </c>
      <c r="E18" s="23">
        <v>25</v>
      </c>
      <c r="F18" s="23">
        <f t="shared" ref="F18:F27" si="3">PRODUCT(D18:E18)</f>
        <v>72.5</v>
      </c>
      <c r="G18" s="23">
        <v>4</v>
      </c>
      <c r="H18" s="23"/>
      <c r="I18" s="23"/>
      <c r="J18" s="23"/>
      <c r="K18" s="23"/>
      <c r="L18" s="23">
        <v>7</v>
      </c>
      <c r="M18" s="23">
        <v>7</v>
      </c>
      <c r="N18" s="23">
        <v>7</v>
      </c>
      <c r="O18" s="23">
        <v>7</v>
      </c>
      <c r="P18" s="23"/>
      <c r="Q18" s="23"/>
      <c r="R18" s="181">
        <v>5</v>
      </c>
      <c r="S18" s="24">
        <f>SUM(F18:R18)+C18</f>
        <v>169.5</v>
      </c>
      <c r="T18" s="22" t="s">
        <v>67</v>
      </c>
      <c r="W18">
        <v>12</v>
      </c>
      <c r="X18" s="42">
        <f t="shared" si="0"/>
        <v>506.8</v>
      </c>
      <c r="Y18" s="43" t="s">
        <v>7</v>
      </c>
      <c r="Z18" s="49">
        <v>79</v>
      </c>
      <c r="AA18" s="151">
        <v>90.7</v>
      </c>
      <c r="AB18" s="61">
        <v>107.8</v>
      </c>
      <c r="AC18" s="61">
        <v>102.1</v>
      </c>
      <c r="AD18" s="61">
        <v>127.2</v>
      </c>
      <c r="AE18" s="62"/>
      <c r="AF18" s="62"/>
      <c r="AG18" s="62"/>
      <c r="AH18" s="62"/>
      <c r="AI18" s="62"/>
      <c r="AJ18" s="62"/>
      <c r="AK18" s="62"/>
      <c r="AL18" s="62"/>
      <c r="AM18" s="62"/>
      <c r="AN18" s="62"/>
    </row>
    <row r="19" spans="1:40" ht="15.75" x14ac:dyDescent="0.25">
      <c r="A19">
        <v>2</v>
      </c>
      <c r="B19" s="22" t="s">
        <v>20</v>
      </c>
      <c r="C19" s="23">
        <v>59</v>
      </c>
      <c r="D19" s="23">
        <v>2.9</v>
      </c>
      <c r="E19" s="23">
        <v>21</v>
      </c>
      <c r="F19" s="23">
        <f t="shared" si="3"/>
        <v>60.9</v>
      </c>
      <c r="G19" s="23">
        <v>4</v>
      </c>
      <c r="H19" s="23">
        <v>4</v>
      </c>
      <c r="I19" s="23"/>
      <c r="J19" s="23"/>
      <c r="K19" s="23"/>
      <c r="L19" s="23">
        <v>7</v>
      </c>
      <c r="M19" s="23">
        <v>7</v>
      </c>
      <c r="N19" s="23"/>
      <c r="O19" s="23"/>
      <c r="P19" s="23"/>
      <c r="Q19" s="23"/>
      <c r="R19" s="181">
        <v>2</v>
      </c>
      <c r="S19" s="24">
        <f t="shared" ref="S19:S27" si="4">SUM(F19:R19)+C19</f>
        <v>143.9</v>
      </c>
      <c r="T19" s="22" t="s">
        <v>20</v>
      </c>
      <c r="W19">
        <v>13</v>
      </c>
      <c r="X19" s="42">
        <f t="shared" si="0"/>
        <v>491.69999999999993</v>
      </c>
      <c r="Y19" s="43" t="s">
        <v>20</v>
      </c>
      <c r="Z19" s="49">
        <v>78.7</v>
      </c>
      <c r="AA19" s="151">
        <v>103.5</v>
      </c>
      <c r="AB19" s="61">
        <v>98.7</v>
      </c>
      <c r="AC19" s="61">
        <v>66.900000000000006</v>
      </c>
      <c r="AD19" s="202">
        <v>143.9</v>
      </c>
      <c r="AE19" s="62"/>
      <c r="AF19" s="62"/>
      <c r="AG19" s="62"/>
      <c r="AH19" s="62"/>
      <c r="AI19" s="62"/>
      <c r="AJ19" s="62"/>
      <c r="AK19" s="62"/>
      <c r="AL19" s="62"/>
      <c r="AM19" s="62"/>
      <c r="AN19" s="62"/>
    </row>
    <row r="20" spans="1:40" ht="15.75" x14ac:dyDescent="0.25">
      <c r="A20">
        <v>3</v>
      </c>
      <c r="B20" s="22" t="s">
        <v>215</v>
      </c>
      <c r="C20" s="23">
        <v>58</v>
      </c>
      <c r="D20" s="23">
        <v>2.9</v>
      </c>
      <c r="E20" s="23">
        <v>18</v>
      </c>
      <c r="F20" s="23">
        <f t="shared" si="3"/>
        <v>52.199999999999996</v>
      </c>
      <c r="G20" s="23">
        <v>3</v>
      </c>
      <c r="H20" s="23"/>
      <c r="I20" s="23"/>
      <c r="J20" s="23"/>
      <c r="K20" s="23"/>
      <c r="L20" s="23">
        <v>7</v>
      </c>
      <c r="M20" s="23">
        <v>7</v>
      </c>
      <c r="N20" s="23">
        <v>7</v>
      </c>
      <c r="O20" s="23"/>
      <c r="P20" s="23"/>
      <c r="Q20" s="23"/>
      <c r="R20" s="181">
        <v>6</v>
      </c>
      <c r="S20" s="24">
        <f t="shared" si="4"/>
        <v>140.19999999999999</v>
      </c>
      <c r="T20" s="22" t="s">
        <v>215</v>
      </c>
      <c r="W20">
        <v>14</v>
      </c>
      <c r="X20" s="42">
        <f t="shared" si="0"/>
        <v>480</v>
      </c>
      <c r="Y20" s="43" t="s">
        <v>275</v>
      </c>
      <c r="Z20" s="49">
        <v>75</v>
      </c>
      <c r="AA20" s="151">
        <v>61.5</v>
      </c>
      <c r="AB20" s="61">
        <v>88</v>
      </c>
      <c r="AC20" s="61">
        <v>115.3</v>
      </c>
      <c r="AD20" s="202">
        <v>140.19999999999999</v>
      </c>
      <c r="AE20" s="62"/>
      <c r="AF20" s="62"/>
      <c r="AG20" s="62"/>
      <c r="AH20" s="62"/>
      <c r="AI20" s="62"/>
      <c r="AJ20" s="62"/>
      <c r="AK20" s="62"/>
      <c r="AL20" s="62"/>
      <c r="AM20" s="62"/>
      <c r="AN20" s="62"/>
    </row>
    <row r="21" spans="1:40" ht="15.75" x14ac:dyDescent="0.25">
      <c r="A21">
        <v>4</v>
      </c>
      <c r="B21" s="22" t="s">
        <v>7</v>
      </c>
      <c r="C21" s="23">
        <v>57</v>
      </c>
      <c r="D21" s="23">
        <v>2.9</v>
      </c>
      <c r="E21" s="23">
        <v>18</v>
      </c>
      <c r="F21" s="23">
        <f t="shared" si="3"/>
        <v>52.199999999999996</v>
      </c>
      <c r="G21" s="23">
        <v>4</v>
      </c>
      <c r="H21" s="23"/>
      <c r="I21" s="23"/>
      <c r="J21" s="23"/>
      <c r="K21" s="23"/>
      <c r="L21" s="23">
        <v>7</v>
      </c>
      <c r="M21" s="23">
        <v>7</v>
      </c>
      <c r="N21" s="23"/>
      <c r="O21" s="23"/>
      <c r="P21" s="23"/>
      <c r="Q21" s="23"/>
      <c r="R21" s="181"/>
      <c r="S21" s="24">
        <f>SUM(F21:R21)+C21</f>
        <v>127.19999999999999</v>
      </c>
      <c r="T21" s="22" t="s">
        <v>7</v>
      </c>
      <c r="W21">
        <v>15</v>
      </c>
      <c r="X21" s="42">
        <f t="shared" si="0"/>
        <v>456.9</v>
      </c>
      <c r="Y21" s="43" t="s">
        <v>246</v>
      </c>
      <c r="Z21" s="49">
        <v>54.6</v>
      </c>
      <c r="AA21" s="151">
        <v>76.400000000000006</v>
      </c>
      <c r="AB21" s="61">
        <v>110.5</v>
      </c>
      <c r="AC21" s="61">
        <v>110.7</v>
      </c>
      <c r="AD21" s="61">
        <v>104.7</v>
      </c>
      <c r="AE21" s="62"/>
      <c r="AF21" s="62"/>
      <c r="AG21" s="62"/>
      <c r="AH21" s="62"/>
      <c r="AI21" s="62"/>
      <c r="AJ21" s="62"/>
      <c r="AK21" s="62"/>
      <c r="AL21" s="62"/>
      <c r="AM21" s="62"/>
      <c r="AN21" s="62"/>
    </row>
    <row r="22" spans="1:40" ht="15.75" x14ac:dyDescent="0.25">
      <c r="A22">
        <v>5</v>
      </c>
      <c r="B22" s="22" t="s">
        <v>249</v>
      </c>
      <c r="C22" s="23">
        <v>56</v>
      </c>
      <c r="D22" s="23">
        <v>2.9</v>
      </c>
      <c r="E22" s="23">
        <v>13</v>
      </c>
      <c r="F22" s="23">
        <f t="shared" si="3"/>
        <v>37.699999999999996</v>
      </c>
      <c r="G22" s="23">
        <v>4</v>
      </c>
      <c r="H22" s="23"/>
      <c r="I22" s="23"/>
      <c r="J22" s="23"/>
      <c r="K22" s="23"/>
      <c r="L22" s="23">
        <v>7</v>
      </c>
      <c r="M22" s="23"/>
      <c r="N22" s="23"/>
      <c r="O22" s="23"/>
      <c r="P22" s="23"/>
      <c r="Q22" s="23"/>
      <c r="R22" s="181"/>
      <c r="S22" s="24">
        <f t="shared" si="4"/>
        <v>104.69999999999999</v>
      </c>
      <c r="T22" s="22" t="s">
        <v>249</v>
      </c>
      <c r="W22">
        <v>16</v>
      </c>
      <c r="X22" s="42">
        <f t="shared" si="0"/>
        <v>446.6</v>
      </c>
      <c r="Y22" s="43" t="s">
        <v>266</v>
      </c>
      <c r="Z22" s="49">
        <v>138.6</v>
      </c>
      <c r="AA22" s="151">
        <v>121.9</v>
      </c>
      <c r="AB22" s="61">
        <v>12</v>
      </c>
      <c r="AC22" s="61">
        <v>68.3</v>
      </c>
      <c r="AD22" s="61">
        <v>105.8</v>
      </c>
      <c r="AE22" s="62"/>
      <c r="AF22" s="62"/>
      <c r="AG22" s="62"/>
      <c r="AH22" s="62"/>
      <c r="AI22" s="62"/>
      <c r="AJ22" s="62"/>
      <c r="AK22" s="62"/>
      <c r="AL22" s="62"/>
      <c r="AM22" s="62"/>
      <c r="AN22" s="62"/>
    </row>
    <row r="23" spans="1:40" ht="15.75" x14ac:dyDescent="0.25">
      <c r="A23">
        <v>6</v>
      </c>
      <c r="B23" s="22" t="s">
        <v>250</v>
      </c>
      <c r="C23" s="23">
        <v>55</v>
      </c>
      <c r="D23" s="23">
        <v>2.9</v>
      </c>
      <c r="E23" s="23">
        <v>12</v>
      </c>
      <c r="F23" s="23">
        <f t="shared" si="3"/>
        <v>34.799999999999997</v>
      </c>
      <c r="G23" s="23">
        <v>3</v>
      </c>
      <c r="H23" s="23">
        <v>3</v>
      </c>
      <c r="I23" s="23">
        <v>3</v>
      </c>
      <c r="J23" s="23"/>
      <c r="K23" s="23"/>
      <c r="L23" s="23">
        <v>7</v>
      </c>
      <c r="M23" s="23"/>
      <c r="N23" s="23"/>
      <c r="O23" s="23"/>
      <c r="P23" s="23"/>
      <c r="Q23" s="23"/>
      <c r="R23" s="181"/>
      <c r="S23" s="24">
        <f t="shared" si="4"/>
        <v>105.8</v>
      </c>
      <c r="T23" s="22" t="s">
        <v>250</v>
      </c>
      <c r="W23">
        <v>17</v>
      </c>
      <c r="X23" s="42">
        <f t="shared" si="0"/>
        <v>434.1</v>
      </c>
      <c r="Y23" s="43" t="s">
        <v>62</v>
      </c>
      <c r="Z23" s="49">
        <v>92.9</v>
      </c>
      <c r="AA23" s="151">
        <v>87</v>
      </c>
      <c r="AB23" s="61">
        <v>56.7</v>
      </c>
      <c r="AC23" s="61">
        <v>112.2</v>
      </c>
      <c r="AD23" s="202">
        <v>85.3</v>
      </c>
      <c r="AE23" s="62"/>
      <c r="AF23" s="62"/>
      <c r="AG23" s="62"/>
      <c r="AH23" s="62"/>
      <c r="AI23" s="62"/>
      <c r="AJ23" s="62"/>
      <c r="AK23" s="62"/>
      <c r="AL23" s="62"/>
      <c r="AM23" s="62"/>
      <c r="AN23" s="61"/>
    </row>
    <row r="24" spans="1:40" ht="15.75" x14ac:dyDescent="0.25">
      <c r="A24">
        <v>7</v>
      </c>
      <c r="B24" s="22" t="s">
        <v>66</v>
      </c>
      <c r="C24" s="23">
        <v>54</v>
      </c>
      <c r="D24" s="23">
        <v>2.9</v>
      </c>
      <c r="E24" s="23">
        <v>12</v>
      </c>
      <c r="F24" s="23">
        <f t="shared" si="3"/>
        <v>34.799999999999997</v>
      </c>
      <c r="G24" s="23">
        <v>3</v>
      </c>
      <c r="H24" s="23"/>
      <c r="I24" s="23"/>
      <c r="J24" s="23"/>
      <c r="K24" s="23"/>
      <c r="L24" s="23">
        <v>7</v>
      </c>
      <c r="M24" s="23"/>
      <c r="N24" s="23"/>
      <c r="O24" s="23"/>
      <c r="P24" s="23"/>
      <c r="Q24" s="23"/>
      <c r="R24" s="181"/>
      <c r="S24" s="24">
        <f t="shared" si="4"/>
        <v>98.8</v>
      </c>
      <c r="T24" s="22" t="s">
        <v>66</v>
      </c>
      <c r="W24">
        <v>18</v>
      </c>
      <c r="X24" s="42">
        <f t="shared" si="0"/>
        <v>428</v>
      </c>
      <c r="Y24" s="43" t="s">
        <v>66</v>
      </c>
      <c r="Z24" s="49">
        <v>75.599999999999994</v>
      </c>
      <c r="AA24" s="151">
        <v>61.6</v>
      </c>
      <c r="AB24" s="61">
        <v>71</v>
      </c>
      <c r="AC24" s="61">
        <v>121</v>
      </c>
      <c r="AD24" s="151">
        <v>98.8</v>
      </c>
      <c r="AE24" s="62"/>
      <c r="AF24" s="62"/>
      <c r="AG24" s="62"/>
      <c r="AH24" s="62"/>
      <c r="AI24" s="62"/>
      <c r="AJ24" s="62"/>
      <c r="AK24" s="62"/>
      <c r="AL24" s="62"/>
      <c r="AM24" s="62"/>
      <c r="AN24" s="62"/>
    </row>
    <row r="25" spans="1:40" ht="15.75" x14ac:dyDescent="0.25">
      <c r="A25">
        <v>8</v>
      </c>
      <c r="B25" s="22" t="s">
        <v>62</v>
      </c>
      <c r="C25" s="23">
        <v>53</v>
      </c>
      <c r="D25" s="23">
        <v>2.9</v>
      </c>
      <c r="E25" s="23">
        <v>7</v>
      </c>
      <c r="F25" s="23">
        <f t="shared" si="3"/>
        <v>20.3</v>
      </c>
      <c r="G25" s="23">
        <v>4</v>
      </c>
      <c r="H25" s="23"/>
      <c r="I25" s="23"/>
      <c r="J25" s="23"/>
      <c r="K25" s="23"/>
      <c r="L25" s="23">
        <v>7</v>
      </c>
      <c r="M25" s="23"/>
      <c r="N25" s="23"/>
      <c r="O25" s="23"/>
      <c r="P25" s="23"/>
      <c r="Q25" s="23"/>
      <c r="R25" s="181">
        <v>1</v>
      </c>
      <c r="S25" s="24">
        <f t="shared" si="4"/>
        <v>85.3</v>
      </c>
      <c r="T25" s="22" t="s">
        <v>62</v>
      </c>
      <c r="W25">
        <v>19</v>
      </c>
      <c r="X25" s="42">
        <f t="shared" si="0"/>
        <v>421.5</v>
      </c>
      <c r="Y25" s="43" t="s">
        <v>19</v>
      </c>
      <c r="Z25" s="49">
        <v>84.2</v>
      </c>
      <c r="AA25" s="151">
        <v>91</v>
      </c>
      <c r="AB25" s="61">
        <v>63.5</v>
      </c>
      <c r="AC25" s="61">
        <v>109.4</v>
      </c>
      <c r="AD25" s="61">
        <v>73.400000000000006</v>
      </c>
      <c r="AE25" s="61"/>
      <c r="AF25" s="61"/>
      <c r="AG25" s="61"/>
      <c r="AH25" s="61"/>
      <c r="AI25" s="61"/>
      <c r="AJ25" s="61"/>
      <c r="AK25" s="61"/>
      <c r="AL25" s="61"/>
      <c r="AM25" s="61"/>
      <c r="AN25" s="62"/>
    </row>
    <row r="26" spans="1:40" ht="15.75" x14ac:dyDescent="0.25">
      <c r="A26">
        <v>9</v>
      </c>
      <c r="B26" s="12" t="s">
        <v>19</v>
      </c>
      <c r="C26" s="13">
        <v>52</v>
      </c>
      <c r="D26" s="13">
        <v>2.9</v>
      </c>
      <c r="E26" s="13">
        <v>6</v>
      </c>
      <c r="F26" s="13">
        <f t="shared" si="3"/>
        <v>17.399999999999999</v>
      </c>
      <c r="G26" s="13">
        <v>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81"/>
      <c r="S26" s="24">
        <f t="shared" si="4"/>
        <v>73.400000000000006</v>
      </c>
      <c r="T26" s="12" t="s">
        <v>19</v>
      </c>
      <c r="W26">
        <v>20</v>
      </c>
      <c r="X26" s="183">
        <f t="shared" si="0"/>
        <v>419.6</v>
      </c>
      <c r="Y26" s="184" t="s">
        <v>251</v>
      </c>
      <c r="Z26" s="49">
        <v>112</v>
      </c>
      <c r="AA26" s="151">
        <v>81</v>
      </c>
      <c r="AB26" s="61">
        <v>124.1</v>
      </c>
      <c r="AC26" s="61"/>
      <c r="AD26" s="61">
        <v>102.5</v>
      </c>
      <c r="AE26" s="62"/>
      <c r="AF26" s="62"/>
      <c r="AG26" s="62"/>
      <c r="AH26" s="62"/>
      <c r="AI26" s="62"/>
      <c r="AJ26" s="62"/>
      <c r="AK26" s="62"/>
      <c r="AL26" s="62"/>
      <c r="AM26" s="62"/>
      <c r="AN26" s="62"/>
    </row>
    <row r="27" spans="1:40" ht="15.75" x14ac:dyDescent="0.25">
      <c r="A27">
        <v>10</v>
      </c>
      <c r="B27" s="12" t="s">
        <v>16</v>
      </c>
      <c r="C27" s="13">
        <v>51</v>
      </c>
      <c r="D27" s="13">
        <v>2.9</v>
      </c>
      <c r="E27" s="13">
        <v>0</v>
      </c>
      <c r="F27" s="13">
        <f t="shared" si="3"/>
        <v>0</v>
      </c>
      <c r="G27" s="13">
        <v>3</v>
      </c>
      <c r="H27" s="13">
        <v>3</v>
      </c>
      <c r="I27" s="13"/>
      <c r="J27" s="13"/>
      <c r="K27" s="13"/>
      <c r="L27" s="13"/>
      <c r="M27" s="13"/>
      <c r="N27" s="13"/>
      <c r="O27" s="13"/>
      <c r="P27" s="13"/>
      <c r="Q27" s="13"/>
      <c r="R27" s="181"/>
      <c r="S27" s="24">
        <f t="shared" si="4"/>
        <v>57</v>
      </c>
      <c r="T27" s="12" t="s">
        <v>16</v>
      </c>
      <c r="W27">
        <v>21</v>
      </c>
      <c r="X27" s="183">
        <f t="shared" si="0"/>
        <v>391.4</v>
      </c>
      <c r="Y27" s="184" t="s">
        <v>208</v>
      </c>
      <c r="Z27" s="49">
        <v>69.8</v>
      </c>
      <c r="AA27" s="151">
        <v>12</v>
      </c>
      <c r="AB27" s="61">
        <v>108.1</v>
      </c>
      <c r="AC27" s="61">
        <v>95.5</v>
      </c>
      <c r="AD27" s="61">
        <v>106</v>
      </c>
      <c r="AE27" s="61"/>
      <c r="AF27" s="61"/>
      <c r="AG27" s="61"/>
      <c r="AH27" s="61"/>
      <c r="AI27" s="61"/>
      <c r="AJ27" s="61"/>
      <c r="AK27" s="61"/>
      <c r="AL27" s="61"/>
      <c r="AM27" s="61"/>
      <c r="AN27" s="61"/>
    </row>
    <row r="28" spans="1:40" ht="15.75" x14ac:dyDescent="0.25">
      <c r="B28" s="54"/>
      <c r="C28" s="53"/>
      <c r="D28" s="54"/>
      <c r="E28" s="54"/>
      <c r="F28" s="54"/>
      <c r="G28" s="2" t="s">
        <v>53</v>
      </c>
      <c r="H28" t="s">
        <v>51</v>
      </c>
      <c r="I28" t="s">
        <v>52</v>
      </c>
      <c r="J28" t="s">
        <v>54</v>
      </c>
      <c r="K28" t="s">
        <v>56</v>
      </c>
      <c r="L28" t="s">
        <v>51</v>
      </c>
      <c r="M28" t="s">
        <v>52</v>
      </c>
      <c r="N28" t="s">
        <v>54</v>
      </c>
      <c r="O28" t="s">
        <v>56</v>
      </c>
      <c r="P28" t="s">
        <v>58</v>
      </c>
      <c r="Q28" t="s">
        <v>56</v>
      </c>
      <c r="R28" s="161"/>
      <c r="S28" s="53"/>
      <c r="T28" s="54"/>
      <c r="W28">
        <v>22</v>
      </c>
      <c r="X28" s="42">
        <f t="shared" si="0"/>
        <v>388.8</v>
      </c>
      <c r="Y28" s="43" t="s">
        <v>16</v>
      </c>
      <c r="Z28" s="49">
        <v>93</v>
      </c>
      <c r="AA28" s="151">
        <v>88</v>
      </c>
      <c r="AB28" s="61">
        <v>74.5</v>
      </c>
      <c r="AC28" s="61">
        <v>76.3</v>
      </c>
      <c r="AD28" s="61">
        <v>57</v>
      </c>
      <c r="AE28" s="62"/>
      <c r="AF28" s="62"/>
      <c r="AG28" s="62"/>
      <c r="AH28" s="62"/>
      <c r="AI28" s="62"/>
      <c r="AJ28" s="62"/>
      <c r="AK28" s="62"/>
      <c r="AL28" s="62"/>
      <c r="AM28" s="62"/>
      <c r="AN28" s="62"/>
    </row>
    <row r="29" spans="1:40" ht="15.75" x14ac:dyDescent="0.25">
      <c r="A29">
        <v>1</v>
      </c>
      <c r="B29" s="55" t="s">
        <v>254</v>
      </c>
      <c r="C29" s="56">
        <v>50</v>
      </c>
      <c r="D29" s="56">
        <v>2.5</v>
      </c>
      <c r="E29" s="56">
        <v>19</v>
      </c>
      <c r="F29" s="56">
        <f t="shared" ref="F29:F33" si="5">PRODUCT(D29:E29)</f>
        <v>47.5</v>
      </c>
      <c r="G29" s="56">
        <v>3</v>
      </c>
      <c r="H29" s="56">
        <v>3</v>
      </c>
      <c r="I29" s="56">
        <v>3</v>
      </c>
      <c r="J29" s="56">
        <v>3</v>
      </c>
      <c r="K29" s="56">
        <v>3</v>
      </c>
      <c r="L29" s="56">
        <v>6</v>
      </c>
      <c r="M29" s="56">
        <v>6</v>
      </c>
      <c r="N29" s="56"/>
      <c r="O29" s="56"/>
      <c r="P29" s="56"/>
      <c r="Q29" s="56"/>
      <c r="R29" s="181">
        <v>10</v>
      </c>
      <c r="S29" s="57">
        <f>SUM(F29:R29)+C29</f>
        <v>134.5</v>
      </c>
      <c r="T29" s="55" t="s">
        <v>254</v>
      </c>
      <c r="W29">
        <v>23</v>
      </c>
      <c r="X29" s="183">
        <f t="shared" si="0"/>
        <v>385.5</v>
      </c>
      <c r="Y29" s="184" t="s">
        <v>14</v>
      </c>
      <c r="Z29" s="49">
        <v>105.5</v>
      </c>
      <c r="AA29" s="151">
        <v>77.5</v>
      </c>
      <c r="AB29" s="61">
        <v>100</v>
      </c>
      <c r="AC29" s="61"/>
      <c r="AD29" s="61">
        <v>102.5</v>
      </c>
      <c r="AE29" s="62"/>
      <c r="AF29" s="62"/>
      <c r="AG29" s="62"/>
      <c r="AH29" s="62"/>
      <c r="AI29" s="62"/>
      <c r="AJ29" s="62"/>
      <c r="AK29" s="62"/>
      <c r="AL29" s="62"/>
      <c r="AM29" s="62"/>
      <c r="AN29" s="62"/>
    </row>
    <row r="30" spans="1:40" ht="15.75" x14ac:dyDescent="0.25">
      <c r="A30">
        <v>2</v>
      </c>
      <c r="B30" s="55" t="s">
        <v>208</v>
      </c>
      <c r="C30" s="56">
        <v>49</v>
      </c>
      <c r="D30" s="56">
        <v>2.5</v>
      </c>
      <c r="E30" s="56">
        <v>18</v>
      </c>
      <c r="F30" s="56">
        <f t="shared" si="5"/>
        <v>45</v>
      </c>
      <c r="G30" s="56">
        <v>3</v>
      </c>
      <c r="H30" s="56">
        <v>3</v>
      </c>
      <c r="I30" s="56"/>
      <c r="J30" s="56"/>
      <c r="K30" s="56"/>
      <c r="L30" s="56">
        <v>6</v>
      </c>
      <c r="M30" s="56"/>
      <c r="N30" s="56"/>
      <c r="O30" s="56"/>
      <c r="P30" s="56"/>
      <c r="Q30" s="56"/>
      <c r="R30" s="181"/>
      <c r="S30" s="57">
        <f t="shared" ref="S30:S38" si="6">SUM(F30:R30)+C30</f>
        <v>106</v>
      </c>
      <c r="T30" s="55" t="s">
        <v>208</v>
      </c>
      <c r="W30">
        <v>24</v>
      </c>
      <c r="X30" s="183">
        <f t="shared" si="0"/>
        <v>379</v>
      </c>
      <c r="Y30" s="184" t="s">
        <v>64</v>
      </c>
      <c r="Z30" s="49">
        <v>51.2</v>
      </c>
      <c r="AA30" s="151">
        <v>70</v>
      </c>
      <c r="AB30" s="61">
        <v>104.5</v>
      </c>
      <c r="AC30" s="61">
        <v>54.8</v>
      </c>
      <c r="AD30" s="61">
        <v>98.5</v>
      </c>
      <c r="AE30" s="62"/>
      <c r="AF30" s="62"/>
      <c r="AG30" s="62"/>
      <c r="AH30" s="62"/>
      <c r="AI30" s="62"/>
      <c r="AJ30" s="62"/>
      <c r="AK30" s="62"/>
      <c r="AL30" s="62"/>
      <c r="AM30" s="62"/>
      <c r="AN30" s="62"/>
    </row>
    <row r="31" spans="1:40" ht="15.75" x14ac:dyDescent="0.25">
      <c r="A31">
        <v>3</v>
      </c>
      <c r="B31" s="55" t="s">
        <v>14</v>
      </c>
      <c r="C31" s="56">
        <v>48</v>
      </c>
      <c r="D31" s="56">
        <v>2.5</v>
      </c>
      <c r="E31" s="56">
        <v>17</v>
      </c>
      <c r="F31" s="56">
        <f t="shared" si="5"/>
        <v>42.5</v>
      </c>
      <c r="G31" s="56">
        <v>3</v>
      </c>
      <c r="H31" s="56">
        <v>3</v>
      </c>
      <c r="I31" s="56"/>
      <c r="J31" s="56"/>
      <c r="K31" s="56"/>
      <c r="L31" s="56">
        <v>6</v>
      </c>
      <c r="M31" s="56"/>
      <c r="N31" s="56"/>
      <c r="O31" s="56"/>
      <c r="P31" s="56"/>
      <c r="Q31" s="56"/>
      <c r="R31" s="181"/>
      <c r="S31" s="57">
        <f t="shared" si="6"/>
        <v>102.5</v>
      </c>
      <c r="T31" s="55" t="s">
        <v>14</v>
      </c>
      <c r="W31">
        <v>25</v>
      </c>
      <c r="X31" s="183">
        <f t="shared" si="0"/>
        <v>377.7</v>
      </c>
      <c r="Y31" s="184" t="s">
        <v>210</v>
      </c>
      <c r="Z31" s="49">
        <v>80.3</v>
      </c>
      <c r="AA31" s="151"/>
      <c r="AB31" s="61">
        <v>82.4</v>
      </c>
      <c r="AC31" s="61">
        <v>107.5</v>
      </c>
      <c r="AD31" s="61">
        <v>107.5</v>
      </c>
      <c r="AE31" s="62"/>
      <c r="AF31" s="62"/>
      <c r="AG31" s="62"/>
      <c r="AH31" s="62"/>
      <c r="AI31" s="62"/>
      <c r="AJ31" s="62"/>
      <c r="AK31" s="62"/>
      <c r="AL31" s="62"/>
      <c r="AM31" s="62"/>
      <c r="AN31" s="62"/>
    </row>
    <row r="32" spans="1:40" ht="15.75" x14ac:dyDescent="0.25">
      <c r="A32">
        <v>4</v>
      </c>
      <c r="B32" s="55" t="s">
        <v>79</v>
      </c>
      <c r="C32" s="56">
        <v>47</v>
      </c>
      <c r="D32" s="56">
        <v>2.5</v>
      </c>
      <c r="E32" s="56">
        <v>15</v>
      </c>
      <c r="F32" s="56">
        <f t="shared" si="5"/>
        <v>37.5</v>
      </c>
      <c r="G32" s="56">
        <v>3</v>
      </c>
      <c r="H32" s="56"/>
      <c r="I32" s="182"/>
      <c r="J32" s="56"/>
      <c r="K32" s="56"/>
      <c r="L32" s="56">
        <v>6</v>
      </c>
      <c r="M32" s="56"/>
      <c r="N32" s="56"/>
      <c r="O32" s="56"/>
      <c r="P32" s="56"/>
      <c r="Q32" s="56"/>
      <c r="R32" s="181"/>
      <c r="S32" s="57">
        <f t="shared" si="6"/>
        <v>93.5</v>
      </c>
      <c r="T32" s="55" t="s">
        <v>79</v>
      </c>
      <c r="W32">
        <v>26</v>
      </c>
      <c r="X32" s="183">
        <f t="shared" si="0"/>
        <v>370.1</v>
      </c>
      <c r="Y32" s="184" t="s">
        <v>252</v>
      </c>
      <c r="Z32" s="49">
        <v>73.5</v>
      </c>
      <c r="AA32" s="151">
        <v>113.5</v>
      </c>
      <c r="AB32" s="61">
        <v>118.1</v>
      </c>
      <c r="AC32" s="61"/>
      <c r="AD32" s="61">
        <v>65</v>
      </c>
      <c r="AE32" s="62"/>
      <c r="AF32" s="62"/>
      <c r="AG32" s="62"/>
      <c r="AH32" s="62"/>
      <c r="AI32" s="62"/>
      <c r="AJ32" s="62"/>
      <c r="AK32" s="62"/>
      <c r="AL32" s="62"/>
      <c r="AM32" s="62"/>
      <c r="AN32" s="62"/>
    </row>
    <row r="33" spans="1:40" ht="15.75" x14ac:dyDescent="0.25">
      <c r="A33">
        <v>5</v>
      </c>
      <c r="B33" s="55" t="s">
        <v>251</v>
      </c>
      <c r="C33" s="56">
        <v>46</v>
      </c>
      <c r="D33" s="56">
        <v>2.5</v>
      </c>
      <c r="E33" s="56">
        <v>13</v>
      </c>
      <c r="F33" s="56">
        <f t="shared" si="5"/>
        <v>32.5</v>
      </c>
      <c r="G33" s="56">
        <v>3</v>
      </c>
      <c r="H33" s="56">
        <v>3</v>
      </c>
      <c r="I33" s="56"/>
      <c r="J33" s="56"/>
      <c r="K33" s="56"/>
      <c r="L33" s="56">
        <v>6</v>
      </c>
      <c r="M33" s="56">
        <v>6</v>
      </c>
      <c r="N33" s="56">
        <v>6</v>
      </c>
      <c r="O33" s="56"/>
      <c r="P33" s="56"/>
      <c r="Q33" s="56"/>
      <c r="R33" s="181"/>
      <c r="S33" s="57">
        <f t="shared" si="6"/>
        <v>102.5</v>
      </c>
      <c r="T33" s="55" t="s">
        <v>251</v>
      </c>
      <c r="W33">
        <v>27</v>
      </c>
      <c r="X33" s="70">
        <f t="shared" si="0"/>
        <v>361.6</v>
      </c>
      <c r="Y33" s="71" t="s">
        <v>207</v>
      </c>
      <c r="Z33" s="49">
        <v>108</v>
      </c>
      <c r="AA33" s="151">
        <v>88</v>
      </c>
      <c r="AB33" s="61">
        <v>165.6</v>
      </c>
      <c r="AC33" s="61"/>
      <c r="AD33" s="61"/>
      <c r="AE33" s="62"/>
      <c r="AF33" s="62"/>
      <c r="AG33" s="62"/>
      <c r="AH33" s="62"/>
      <c r="AI33" s="62"/>
      <c r="AJ33" s="62"/>
      <c r="AK33" s="62"/>
      <c r="AL33" s="62"/>
      <c r="AM33" s="62"/>
      <c r="AN33" s="62"/>
    </row>
    <row r="34" spans="1:40" ht="15.75" x14ac:dyDescent="0.25">
      <c r="A34">
        <v>6</v>
      </c>
      <c r="B34" s="55" t="s">
        <v>64</v>
      </c>
      <c r="C34" s="56">
        <v>45</v>
      </c>
      <c r="D34" s="56">
        <v>2.5</v>
      </c>
      <c r="E34" s="56">
        <v>13</v>
      </c>
      <c r="F34" s="56">
        <f>PRODUCT(D34:E34)</f>
        <v>32.5</v>
      </c>
      <c r="G34" s="56">
        <v>3</v>
      </c>
      <c r="H34" s="56">
        <v>3</v>
      </c>
      <c r="I34" s="56">
        <v>3</v>
      </c>
      <c r="J34" s="56"/>
      <c r="K34" s="56"/>
      <c r="L34" s="56">
        <v>6</v>
      </c>
      <c r="M34" s="56">
        <v>6</v>
      </c>
      <c r="N34" s="56"/>
      <c r="O34" s="56"/>
      <c r="P34" s="56"/>
      <c r="Q34" s="56"/>
      <c r="R34" s="181"/>
      <c r="S34" s="57">
        <f t="shared" si="6"/>
        <v>98.5</v>
      </c>
      <c r="T34" s="55" t="s">
        <v>64</v>
      </c>
      <c r="W34">
        <v>28</v>
      </c>
      <c r="X34" s="185">
        <f t="shared" si="0"/>
        <v>357.9</v>
      </c>
      <c r="Y34" s="186" t="s">
        <v>253</v>
      </c>
      <c r="Z34" s="49">
        <v>2</v>
      </c>
      <c r="AA34" s="154">
        <v>58.2</v>
      </c>
      <c r="AB34" s="61">
        <v>66.2</v>
      </c>
      <c r="AC34" s="61">
        <v>97</v>
      </c>
      <c r="AD34" s="202">
        <v>134.5</v>
      </c>
      <c r="AE34" s="62"/>
      <c r="AF34" s="62"/>
      <c r="AG34" s="62"/>
      <c r="AH34" s="62"/>
      <c r="AI34" s="62"/>
      <c r="AJ34" s="62"/>
      <c r="AK34" s="62"/>
      <c r="AL34" s="62"/>
      <c r="AM34" s="62"/>
      <c r="AN34" s="62"/>
    </row>
    <row r="35" spans="1:40" ht="15.75" x14ac:dyDescent="0.25">
      <c r="A35">
        <v>7</v>
      </c>
      <c r="B35" s="55" t="s">
        <v>210</v>
      </c>
      <c r="C35" s="56">
        <v>44</v>
      </c>
      <c r="D35" s="56">
        <v>2.5</v>
      </c>
      <c r="E35" s="56">
        <v>11</v>
      </c>
      <c r="F35" s="56">
        <f t="shared" ref="F35:F42" si="7">PRODUCT(D35:E35)</f>
        <v>27.5</v>
      </c>
      <c r="G35" s="56">
        <v>3</v>
      </c>
      <c r="H35" s="56">
        <v>3</v>
      </c>
      <c r="I35" s="56">
        <v>3</v>
      </c>
      <c r="J35" s="56">
        <v>3</v>
      </c>
      <c r="K35" s="56"/>
      <c r="L35" s="56">
        <v>6</v>
      </c>
      <c r="M35" s="56">
        <v>6</v>
      </c>
      <c r="N35" s="56">
        <v>6</v>
      </c>
      <c r="O35" s="56">
        <v>6</v>
      </c>
      <c r="P35" s="56"/>
      <c r="Q35" s="56"/>
      <c r="R35" s="181"/>
      <c r="S35" s="57">
        <f t="shared" si="6"/>
        <v>107.5</v>
      </c>
      <c r="T35" s="55" t="s">
        <v>210</v>
      </c>
      <c r="W35">
        <v>29</v>
      </c>
      <c r="X35" s="70">
        <f t="shared" si="0"/>
        <v>349.5</v>
      </c>
      <c r="Y35" s="71" t="s">
        <v>17</v>
      </c>
      <c r="Z35" s="49">
        <v>147</v>
      </c>
      <c r="AA35" s="151">
        <v>119.1</v>
      </c>
      <c r="AB35" s="61">
        <v>83.4</v>
      </c>
      <c r="AC35" s="61"/>
      <c r="AD35" s="61"/>
      <c r="AE35" s="62"/>
      <c r="AF35" s="62"/>
      <c r="AG35" s="62"/>
      <c r="AH35" s="62"/>
      <c r="AI35" s="62"/>
      <c r="AJ35" s="62"/>
      <c r="AK35" s="62"/>
      <c r="AL35" s="62"/>
      <c r="AM35" s="62"/>
      <c r="AN35" s="62"/>
    </row>
    <row r="36" spans="1:40" ht="15.75" x14ac:dyDescent="0.25">
      <c r="A36">
        <v>8</v>
      </c>
      <c r="B36" s="55" t="s">
        <v>22</v>
      </c>
      <c r="C36" s="56">
        <v>43</v>
      </c>
      <c r="D36" s="56">
        <v>2.5</v>
      </c>
      <c r="E36" s="56">
        <v>11</v>
      </c>
      <c r="F36" s="56">
        <f t="shared" si="7"/>
        <v>27.5</v>
      </c>
      <c r="G36" s="56">
        <v>3</v>
      </c>
      <c r="H36" s="56"/>
      <c r="I36" s="56"/>
      <c r="J36" s="56"/>
      <c r="K36" s="56"/>
      <c r="L36" s="56">
        <v>6</v>
      </c>
      <c r="M36" s="56"/>
      <c r="N36" s="56"/>
      <c r="O36" s="56"/>
      <c r="P36" s="56"/>
      <c r="Q36" s="56"/>
      <c r="R36" s="181">
        <v>8</v>
      </c>
      <c r="S36" s="57">
        <f t="shared" si="6"/>
        <v>87.5</v>
      </c>
      <c r="T36" s="55" t="s">
        <v>22</v>
      </c>
      <c r="W36">
        <v>30</v>
      </c>
      <c r="X36" s="183">
        <f t="shared" si="0"/>
        <v>322.39999999999998</v>
      </c>
      <c r="Y36" s="184" t="s">
        <v>83</v>
      </c>
      <c r="Z36" s="49">
        <v>52.3</v>
      </c>
      <c r="AA36" s="151">
        <v>90.6</v>
      </c>
      <c r="AB36" s="61">
        <v>63</v>
      </c>
      <c r="AC36" s="61">
        <v>61</v>
      </c>
      <c r="AD36" s="202">
        <v>55.5</v>
      </c>
      <c r="AE36" s="62"/>
      <c r="AF36" s="62"/>
      <c r="AG36" s="62"/>
      <c r="AH36" s="62"/>
      <c r="AI36" s="62"/>
      <c r="AJ36" s="62"/>
      <c r="AK36" s="62"/>
      <c r="AL36" s="62"/>
      <c r="AM36" s="62"/>
      <c r="AN36" s="62"/>
    </row>
    <row r="37" spans="1:40" ht="15.75" x14ac:dyDescent="0.25">
      <c r="A37">
        <v>9</v>
      </c>
      <c r="B37" s="12" t="s">
        <v>252</v>
      </c>
      <c r="C37" s="13">
        <v>42</v>
      </c>
      <c r="D37" s="13">
        <v>2.5</v>
      </c>
      <c r="E37" s="13">
        <v>8</v>
      </c>
      <c r="F37" s="13">
        <f t="shared" si="7"/>
        <v>20</v>
      </c>
      <c r="G37" s="13">
        <v>3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81"/>
      <c r="S37" s="57">
        <f t="shared" si="6"/>
        <v>65</v>
      </c>
      <c r="T37" s="12" t="s">
        <v>252</v>
      </c>
      <c r="W37">
        <v>31</v>
      </c>
      <c r="X37" s="70">
        <f t="shared" si="0"/>
        <v>295.70000000000005</v>
      </c>
      <c r="Y37" s="71" t="s">
        <v>26</v>
      </c>
      <c r="Z37" s="49">
        <v>53.2</v>
      </c>
      <c r="AA37" s="151">
        <v>66.7</v>
      </c>
      <c r="AB37" s="61">
        <v>93.7</v>
      </c>
      <c r="AC37" s="61">
        <v>82.1</v>
      </c>
      <c r="AD37" s="61"/>
      <c r="AE37" s="62"/>
      <c r="AF37" s="62"/>
      <c r="AG37" s="62"/>
      <c r="AH37" s="62"/>
      <c r="AI37" s="62"/>
      <c r="AJ37" s="62"/>
      <c r="AK37" s="62"/>
      <c r="AL37" s="62"/>
      <c r="AM37" s="62"/>
      <c r="AN37" s="62"/>
    </row>
    <row r="38" spans="1:40" ht="15.75" x14ac:dyDescent="0.25">
      <c r="A38">
        <v>10</v>
      </c>
      <c r="B38" s="12" t="s">
        <v>83</v>
      </c>
      <c r="C38" s="13">
        <v>41</v>
      </c>
      <c r="D38" s="13">
        <v>2.5</v>
      </c>
      <c r="E38" s="13">
        <v>3</v>
      </c>
      <c r="F38" s="13">
        <f t="shared" si="7"/>
        <v>7.5</v>
      </c>
      <c r="G38" s="13">
        <v>3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81">
        <v>4</v>
      </c>
      <c r="S38" s="57">
        <f t="shared" si="6"/>
        <v>55.5</v>
      </c>
      <c r="T38" s="12" t="s">
        <v>83</v>
      </c>
      <c r="W38">
        <v>32</v>
      </c>
      <c r="X38" s="183">
        <f t="shared" si="0"/>
        <v>292.8</v>
      </c>
      <c r="Y38" s="184" t="s">
        <v>79</v>
      </c>
      <c r="Z38" s="169"/>
      <c r="AA38" s="154">
        <v>51.8</v>
      </c>
      <c r="AB38" s="61">
        <v>45.8</v>
      </c>
      <c r="AC38" s="61">
        <v>101.7</v>
      </c>
      <c r="AD38" s="61">
        <v>93.5</v>
      </c>
      <c r="AE38" s="62"/>
      <c r="AF38" s="62"/>
      <c r="AG38" s="62"/>
      <c r="AH38" s="62"/>
      <c r="AI38" s="62"/>
      <c r="AJ38" s="62"/>
      <c r="AK38" s="62"/>
      <c r="AL38" s="62"/>
      <c r="AM38" s="62"/>
      <c r="AN38" s="61"/>
    </row>
    <row r="39" spans="1:40" ht="15.75" x14ac:dyDescent="0.25">
      <c r="B39" s="51"/>
      <c r="C39" s="52"/>
      <c r="D39" s="51"/>
      <c r="E39" s="51"/>
      <c r="F39" s="51"/>
      <c r="G39" s="2" t="s">
        <v>53</v>
      </c>
      <c r="H39" t="s">
        <v>51</v>
      </c>
      <c r="I39" t="s">
        <v>52</v>
      </c>
      <c r="J39" t="s">
        <v>54</v>
      </c>
      <c r="K39" t="s">
        <v>56</v>
      </c>
      <c r="L39" t="s">
        <v>51</v>
      </c>
      <c r="M39" t="s">
        <v>52</v>
      </c>
      <c r="N39" t="s">
        <v>54</v>
      </c>
      <c r="O39" t="s">
        <v>56</v>
      </c>
      <c r="P39" t="s">
        <v>58</v>
      </c>
      <c r="Q39" t="s">
        <v>56</v>
      </c>
      <c r="R39" s="161"/>
      <c r="S39" s="53"/>
      <c r="T39" s="51"/>
      <c r="W39">
        <v>33</v>
      </c>
      <c r="X39" s="183">
        <f t="shared" ref="X39:X70" si="8">SUM(Z39:AM39)</f>
        <v>291.5</v>
      </c>
      <c r="Y39" s="184" t="s">
        <v>22</v>
      </c>
      <c r="Z39" s="49">
        <v>44</v>
      </c>
      <c r="AA39" s="151">
        <v>43.2</v>
      </c>
      <c r="AB39" s="61">
        <v>70.3</v>
      </c>
      <c r="AC39" s="61">
        <v>46.5</v>
      </c>
      <c r="AD39" s="202">
        <v>87.5</v>
      </c>
      <c r="AE39" s="61"/>
      <c r="AF39" s="61"/>
      <c r="AG39" s="61"/>
      <c r="AH39" s="61"/>
      <c r="AI39" s="61"/>
      <c r="AJ39" s="61"/>
      <c r="AK39" s="61"/>
      <c r="AL39" s="61"/>
      <c r="AM39" s="61"/>
      <c r="AN39" s="62"/>
    </row>
    <row r="40" spans="1:40" ht="15.75" x14ac:dyDescent="0.25">
      <c r="A40">
        <v>1</v>
      </c>
      <c r="B40" s="11" t="s">
        <v>214</v>
      </c>
      <c r="C40" s="20">
        <v>40</v>
      </c>
      <c r="D40" s="20">
        <v>2.1</v>
      </c>
      <c r="E40" s="20">
        <v>20</v>
      </c>
      <c r="F40" s="20">
        <f t="shared" si="7"/>
        <v>42</v>
      </c>
      <c r="G40" s="20">
        <v>2</v>
      </c>
      <c r="H40" s="20"/>
      <c r="I40" s="20"/>
      <c r="J40" s="20"/>
      <c r="K40" s="20"/>
      <c r="L40" s="20">
        <v>5</v>
      </c>
      <c r="M40" s="20">
        <v>5</v>
      </c>
      <c r="N40" s="20"/>
      <c r="O40" s="20"/>
      <c r="P40" s="20"/>
      <c r="Q40" s="20"/>
      <c r="R40" s="181"/>
      <c r="S40" s="25">
        <f>SUM(F40:R40)+C40</f>
        <v>94</v>
      </c>
      <c r="T40" s="11" t="s">
        <v>214</v>
      </c>
      <c r="W40">
        <v>34</v>
      </c>
      <c r="X40" s="70">
        <f t="shared" si="8"/>
        <v>289.70000000000005</v>
      </c>
      <c r="Y40" s="71" t="s">
        <v>89</v>
      </c>
      <c r="Z40" s="49">
        <v>84.3</v>
      </c>
      <c r="AA40" s="151">
        <v>81.5</v>
      </c>
      <c r="AB40" s="61">
        <v>123.9</v>
      </c>
      <c r="AC40" s="61"/>
      <c r="AD40" s="61"/>
      <c r="AE40" s="62"/>
      <c r="AF40" s="62"/>
      <c r="AG40" s="62"/>
      <c r="AH40" s="62"/>
      <c r="AI40" s="62"/>
      <c r="AJ40" s="62"/>
      <c r="AK40" s="62"/>
      <c r="AL40" s="62"/>
      <c r="AM40" s="62"/>
      <c r="AN40" s="62"/>
    </row>
    <row r="41" spans="1:40" ht="15.75" x14ac:dyDescent="0.25">
      <c r="A41">
        <v>2</v>
      </c>
      <c r="B41" s="11" t="s">
        <v>85</v>
      </c>
      <c r="C41" s="20">
        <v>39</v>
      </c>
      <c r="D41" s="20">
        <v>2.1</v>
      </c>
      <c r="E41" s="20">
        <v>19</v>
      </c>
      <c r="F41" s="20">
        <f t="shared" si="7"/>
        <v>39.9</v>
      </c>
      <c r="G41" s="20">
        <v>2</v>
      </c>
      <c r="H41" s="20">
        <v>2</v>
      </c>
      <c r="I41" s="20">
        <v>2</v>
      </c>
      <c r="J41" s="20"/>
      <c r="K41" s="20"/>
      <c r="L41" s="20">
        <v>5</v>
      </c>
      <c r="M41" s="20">
        <v>5</v>
      </c>
      <c r="N41" s="20">
        <v>5</v>
      </c>
      <c r="O41" s="20"/>
      <c r="P41" s="20"/>
      <c r="Q41" s="20"/>
      <c r="R41" s="181"/>
      <c r="S41" s="25">
        <f t="shared" ref="S41:S49" si="9">SUM(F41:R41)+C41</f>
        <v>99.9</v>
      </c>
      <c r="T41" s="11" t="s">
        <v>85</v>
      </c>
      <c r="W41">
        <v>35</v>
      </c>
      <c r="X41" s="70">
        <f t="shared" si="8"/>
        <v>273.60000000000002</v>
      </c>
      <c r="Y41" s="71" t="s">
        <v>209</v>
      </c>
      <c r="Z41" s="49">
        <v>60.1</v>
      </c>
      <c r="AA41" s="151">
        <v>72.5</v>
      </c>
      <c r="AB41" s="61">
        <v>44.5</v>
      </c>
      <c r="AC41" s="61">
        <v>96.5</v>
      </c>
      <c r="AD41" s="61"/>
      <c r="AE41" s="62"/>
      <c r="AF41" s="62"/>
      <c r="AG41" s="62"/>
      <c r="AH41" s="62"/>
      <c r="AI41" s="62"/>
      <c r="AJ41" s="62"/>
      <c r="AK41" s="62"/>
      <c r="AL41" s="62"/>
      <c r="AM41" s="62"/>
      <c r="AN41" s="62"/>
    </row>
    <row r="42" spans="1:40" ht="15.75" x14ac:dyDescent="0.25">
      <c r="A42">
        <v>3</v>
      </c>
      <c r="B42" s="11" t="s">
        <v>193</v>
      </c>
      <c r="C42" s="20">
        <v>38</v>
      </c>
      <c r="D42" s="20">
        <v>2.1</v>
      </c>
      <c r="E42" s="20">
        <v>19</v>
      </c>
      <c r="F42" s="20">
        <f t="shared" si="7"/>
        <v>39.9</v>
      </c>
      <c r="G42" s="20">
        <v>2</v>
      </c>
      <c r="H42" s="20"/>
      <c r="I42" s="20"/>
      <c r="J42" s="20"/>
      <c r="K42" s="20"/>
      <c r="L42" s="20">
        <v>5</v>
      </c>
      <c r="M42" s="20">
        <v>5</v>
      </c>
      <c r="N42" s="20"/>
      <c r="O42" s="20"/>
      <c r="P42" s="20"/>
      <c r="Q42" s="20"/>
      <c r="R42" s="181"/>
      <c r="S42" s="25">
        <f t="shared" si="9"/>
        <v>89.9</v>
      </c>
      <c r="T42" s="11" t="s">
        <v>193</v>
      </c>
      <c r="W42">
        <v>36</v>
      </c>
      <c r="X42" s="47">
        <f t="shared" si="8"/>
        <v>273</v>
      </c>
      <c r="Y42" s="48" t="s">
        <v>213</v>
      </c>
      <c r="Z42" s="49"/>
      <c r="AA42" s="151">
        <v>23</v>
      </c>
      <c r="AB42" s="61">
        <v>63.4</v>
      </c>
      <c r="AC42" s="61">
        <v>86.8</v>
      </c>
      <c r="AD42" s="202">
        <v>99.8</v>
      </c>
      <c r="AE42" s="62"/>
      <c r="AF42" s="62"/>
      <c r="AG42" s="62"/>
      <c r="AH42" s="62"/>
      <c r="AI42" s="62"/>
      <c r="AJ42" s="62"/>
      <c r="AK42" s="62"/>
      <c r="AL42" s="62"/>
      <c r="AM42" s="62"/>
      <c r="AN42" s="62"/>
    </row>
    <row r="43" spans="1:40" ht="15.75" x14ac:dyDescent="0.25">
      <c r="A43">
        <v>4</v>
      </c>
      <c r="B43" s="11" t="s">
        <v>213</v>
      </c>
      <c r="C43" s="20">
        <v>37</v>
      </c>
      <c r="D43" s="20">
        <v>2.1</v>
      </c>
      <c r="E43" s="20">
        <v>18</v>
      </c>
      <c r="F43" s="20">
        <f>PRODUCT(D43:E43)</f>
        <v>37.800000000000004</v>
      </c>
      <c r="G43" s="20">
        <v>3</v>
      </c>
      <c r="H43" s="20"/>
      <c r="I43" s="20"/>
      <c r="J43" s="20"/>
      <c r="K43" s="20"/>
      <c r="L43" s="20">
        <v>5</v>
      </c>
      <c r="M43" s="20">
        <v>5</v>
      </c>
      <c r="N43" s="20">
        <v>5</v>
      </c>
      <c r="O43" s="20">
        <v>5</v>
      </c>
      <c r="P43" s="20"/>
      <c r="Q43" s="20"/>
      <c r="R43" s="181">
        <v>2</v>
      </c>
      <c r="S43" s="25">
        <f t="shared" si="9"/>
        <v>99.800000000000011</v>
      </c>
      <c r="T43" s="11" t="s">
        <v>213</v>
      </c>
      <c r="W43">
        <v>37</v>
      </c>
      <c r="X43" s="70">
        <f t="shared" si="8"/>
        <v>268</v>
      </c>
      <c r="Y43" s="71" t="s">
        <v>10</v>
      </c>
      <c r="Z43" s="49">
        <v>89</v>
      </c>
      <c r="AA43" s="151">
        <v>120</v>
      </c>
      <c r="AB43" s="61">
        <v>59</v>
      </c>
      <c r="AC43" s="61"/>
      <c r="AD43" s="61"/>
      <c r="AE43" s="62"/>
      <c r="AF43" s="62"/>
      <c r="AG43" s="62"/>
      <c r="AH43" s="62"/>
      <c r="AI43" s="62"/>
      <c r="AJ43" s="62"/>
      <c r="AK43" s="62"/>
      <c r="AL43" s="62"/>
      <c r="AM43" s="62"/>
      <c r="AN43" s="62"/>
    </row>
    <row r="44" spans="1:40" ht="15.75" x14ac:dyDescent="0.25">
      <c r="A44">
        <v>5</v>
      </c>
      <c r="B44" s="11" t="s">
        <v>217</v>
      </c>
      <c r="C44" s="20">
        <v>36</v>
      </c>
      <c r="D44" s="20">
        <v>2.1</v>
      </c>
      <c r="E44" s="20">
        <v>14</v>
      </c>
      <c r="F44" s="20">
        <f t="shared" ref="F44:F49" si="10">PRODUCT(D44:E44)</f>
        <v>29.400000000000002</v>
      </c>
      <c r="G44" s="20">
        <v>2</v>
      </c>
      <c r="H44" s="20">
        <v>2</v>
      </c>
      <c r="I44" s="20">
        <v>2</v>
      </c>
      <c r="J44" s="20">
        <v>2</v>
      </c>
      <c r="K44" s="20">
        <v>2</v>
      </c>
      <c r="L44" s="20">
        <v>5</v>
      </c>
      <c r="M44" s="20"/>
      <c r="N44" s="20"/>
      <c r="O44" s="20"/>
      <c r="P44" s="20"/>
      <c r="Q44" s="20"/>
      <c r="R44" s="181">
        <v>5</v>
      </c>
      <c r="S44" s="25">
        <f t="shared" si="9"/>
        <v>85.4</v>
      </c>
      <c r="T44" s="11" t="s">
        <v>217</v>
      </c>
      <c r="W44">
        <v>38</v>
      </c>
      <c r="X44" s="47">
        <f t="shared" si="8"/>
        <v>250.8</v>
      </c>
      <c r="Y44" s="48" t="s">
        <v>85</v>
      </c>
      <c r="Z44" s="49">
        <v>65</v>
      </c>
      <c r="AA44" s="154"/>
      <c r="AB44" s="49">
        <v>6</v>
      </c>
      <c r="AC44" s="49">
        <v>79.900000000000006</v>
      </c>
      <c r="AD44" s="49">
        <v>99.9</v>
      </c>
      <c r="AE44" s="62"/>
      <c r="AF44" s="62"/>
      <c r="AG44" s="62"/>
      <c r="AH44" s="62"/>
      <c r="AI44" s="62"/>
      <c r="AJ44" s="62"/>
      <c r="AK44" s="62"/>
      <c r="AL44" s="62"/>
      <c r="AM44" s="62"/>
      <c r="AN44" s="62"/>
    </row>
    <row r="45" spans="1:40" ht="15.75" x14ac:dyDescent="0.25">
      <c r="A45">
        <v>6</v>
      </c>
      <c r="B45" s="11" t="s">
        <v>256</v>
      </c>
      <c r="C45" s="20">
        <v>35</v>
      </c>
      <c r="D45" s="20">
        <v>2.1</v>
      </c>
      <c r="E45" s="20">
        <v>11</v>
      </c>
      <c r="F45" s="20">
        <f t="shared" si="10"/>
        <v>23.1</v>
      </c>
      <c r="G45" s="20">
        <v>2</v>
      </c>
      <c r="H45" s="20"/>
      <c r="I45" s="20"/>
      <c r="J45" s="20"/>
      <c r="K45" s="20"/>
      <c r="L45" s="20">
        <v>5</v>
      </c>
      <c r="M45" s="20"/>
      <c r="N45" s="20"/>
      <c r="O45" s="20"/>
      <c r="P45" s="20"/>
      <c r="Q45" s="20"/>
      <c r="R45" s="181">
        <v>1</v>
      </c>
      <c r="S45" s="25">
        <f t="shared" si="9"/>
        <v>66.099999999999994</v>
      </c>
      <c r="T45" s="11" t="s">
        <v>256</v>
      </c>
      <c r="W45">
        <v>39</v>
      </c>
      <c r="X45" s="47">
        <f t="shared" si="8"/>
        <v>242.5</v>
      </c>
      <c r="Y45" s="48" t="s">
        <v>211</v>
      </c>
      <c r="Z45" s="209"/>
      <c r="AA45" s="154">
        <v>32</v>
      </c>
      <c r="AB45" s="61">
        <v>84.2</v>
      </c>
      <c r="AC45" s="61">
        <v>67.5</v>
      </c>
      <c r="AD45" s="61">
        <v>58.8</v>
      </c>
      <c r="AE45" s="62"/>
      <c r="AF45" s="62"/>
      <c r="AG45" s="62"/>
      <c r="AH45" s="62"/>
      <c r="AI45" s="62"/>
      <c r="AJ45" s="62"/>
      <c r="AK45" s="62"/>
      <c r="AL45" s="62"/>
      <c r="AM45" s="62"/>
      <c r="AN45" s="61"/>
    </row>
    <row r="46" spans="1:40" ht="15.75" x14ac:dyDescent="0.25">
      <c r="A46">
        <v>7</v>
      </c>
      <c r="B46" s="11" t="s">
        <v>211</v>
      </c>
      <c r="C46" s="20">
        <v>34</v>
      </c>
      <c r="D46" s="20">
        <v>2.1</v>
      </c>
      <c r="E46" s="20">
        <v>8</v>
      </c>
      <c r="F46" s="20">
        <f t="shared" si="10"/>
        <v>16.8</v>
      </c>
      <c r="G46" s="20">
        <v>3</v>
      </c>
      <c r="H46" s="20"/>
      <c r="I46" s="20"/>
      <c r="J46" s="20"/>
      <c r="K46" s="20"/>
      <c r="L46" s="20">
        <v>5</v>
      </c>
      <c r="M46" s="20"/>
      <c r="N46" s="20"/>
      <c r="O46" s="20"/>
      <c r="P46" s="20"/>
      <c r="Q46" s="20"/>
      <c r="R46" s="181"/>
      <c r="S46" s="25">
        <f t="shared" si="9"/>
        <v>58.8</v>
      </c>
      <c r="T46" s="11" t="s">
        <v>211</v>
      </c>
      <c r="W46">
        <v>40</v>
      </c>
      <c r="X46" s="47">
        <f t="shared" si="8"/>
        <v>233.5</v>
      </c>
      <c r="Y46" s="48" t="s">
        <v>196</v>
      </c>
      <c r="Z46" s="149">
        <v>60</v>
      </c>
      <c r="AA46" s="154"/>
      <c r="AB46" s="49">
        <v>4</v>
      </c>
      <c r="AC46" s="49">
        <v>79.599999999999994</v>
      </c>
      <c r="AD46" s="49">
        <v>89.9</v>
      </c>
      <c r="AE46" s="62"/>
      <c r="AF46" s="62"/>
      <c r="AG46" s="62"/>
      <c r="AH46" s="62"/>
      <c r="AI46" s="62"/>
      <c r="AJ46" s="62"/>
      <c r="AK46" s="62"/>
      <c r="AL46" s="62"/>
      <c r="AM46" s="62"/>
      <c r="AN46" s="62"/>
    </row>
    <row r="47" spans="1:40" x14ac:dyDescent="0.25">
      <c r="A47">
        <v>8</v>
      </c>
      <c r="B47" s="11" t="s">
        <v>255</v>
      </c>
      <c r="C47" s="20">
        <v>33</v>
      </c>
      <c r="D47" s="20">
        <v>2.1</v>
      </c>
      <c r="E47" s="20">
        <v>8</v>
      </c>
      <c r="F47" s="20">
        <f t="shared" si="10"/>
        <v>16.8</v>
      </c>
      <c r="G47" s="20">
        <v>2</v>
      </c>
      <c r="H47" s="20"/>
      <c r="I47" s="20"/>
      <c r="J47" s="20"/>
      <c r="K47" s="20"/>
      <c r="L47" s="20">
        <v>5</v>
      </c>
      <c r="M47" s="20"/>
      <c r="N47" s="20"/>
      <c r="O47" s="20"/>
      <c r="P47" s="20"/>
      <c r="Q47" s="20"/>
      <c r="R47" s="181"/>
      <c r="S47" s="25">
        <f t="shared" si="9"/>
        <v>56.8</v>
      </c>
      <c r="T47" s="11" t="s">
        <v>255</v>
      </c>
      <c r="W47">
        <v>41</v>
      </c>
      <c r="X47" s="113">
        <f t="shared" si="8"/>
        <v>228.2</v>
      </c>
      <c r="Y47" s="137" t="s">
        <v>214</v>
      </c>
      <c r="Z47" s="49"/>
      <c r="AA47" s="154">
        <v>3</v>
      </c>
      <c r="AB47" s="49">
        <v>58</v>
      </c>
      <c r="AC47" s="49">
        <v>73.2</v>
      </c>
      <c r="AD47" s="49">
        <v>94</v>
      </c>
      <c r="AE47" s="62"/>
      <c r="AF47" s="62"/>
      <c r="AG47" s="62"/>
      <c r="AH47" s="62"/>
      <c r="AI47" s="62"/>
      <c r="AJ47" s="62"/>
      <c r="AK47" s="62"/>
      <c r="AL47" s="62"/>
      <c r="AM47" s="62"/>
      <c r="AN47" s="62"/>
    </row>
    <row r="48" spans="1:40" ht="15.75" x14ac:dyDescent="0.25">
      <c r="A48">
        <v>9</v>
      </c>
      <c r="B48" s="12" t="s">
        <v>33</v>
      </c>
      <c r="C48" s="13">
        <v>32</v>
      </c>
      <c r="D48" s="13">
        <v>2.1</v>
      </c>
      <c r="E48" s="13">
        <v>7</v>
      </c>
      <c r="F48" s="13">
        <f t="shared" si="10"/>
        <v>14.700000000000001</v>
      </c>
      <c r="G48" s="13">
        <v>2</v>
      </c>
      <c r="H48" s="13">
        <v>2</v>
      </c>
      <c r="I48" s="13">
        <v>2</v>
      </c>
      <c r="J48" s="13"/>
      <c r="K48" s="13"/>
      <c r="L48" s="13"/>
      <c r="M48" s="13"/>
      <c r="N48" s="13"/>
      <c r="O48" s="13"/>
      <c r="P48" s="13"/>
      <c r="Q48" s="13"/>
      <c r="R48" s="181"/>
      <c r="S48" s="25">
        <f t="shared" si="9"/>
        <v>52.7</v>
      </c>
      <c r="T48" s="12" t="s">
        <v>33</v>
      </c>
      <c r="W48">
        <v>42</v>
      </c>
      <c r="X48" s="70">
        <f t="shared" si="8"/>
        <v>218.4</v>
      </c>
      <c r="Y48" s="71" t="s">
        <v>30</v>
      </c>
      <c r="Z48" s="49">
        <v>53.2</v>
      </c>
      <c r="AA48" s="151">
        <v>71.2</v>
      </c>
      <c r="AB48" s="61">
        <v>94</v>
      </c>
      <c r="AC48" s="61"/>
      <c r="AD48" s="61"/>
      <c r="AE48" s="62"/>
      <c r="AF48" s="62"/>
      <c r="AG48" s="62"/>
      <c r="AH48" s="62"/>
      <c r="AI48" s="62"/>
      <c r="AJ48" s="62"/>
      <c r="AK48" s="62"/>
      <c r="AL48" s="62"/>
      <c r="AM48" s="62"/>
      <c r="AN48" s="62"/>
    </row>
    <row r="49" spans="1:40" ht="15.75" x14ac:dyDescent="0.25">
      <c r="A49">
        <v>10</v>
      </c>
      <c r="B49" s="12" t="s">
        <v>41</v>
      </c>
      <c r="C49" s="13">
        <v>31</v>
      </c>
      <c r="D49" s="13">
        <v>2.1</v>
      </c>
      <c r="E49" s="13">
        <v>2</v>
      </c>
      <c r="F49" s="13">
        <f t="shared" si="10"/>
        <v>4.2</v>
      </c>
      <c r="G49" s="13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81"/>
      <c r="S49" s="25">
        <f t="shared" si="9"/>
        <v>37.200000000000003</v>
      </c>
      <c r="T49" s="12" t="s">
        <v>41</v>
      </c>
      <c r="W49">
        <v>43</v>
      </c>
      <c r="X49" s="47">
        <f t="shared" si="8"/>
        <v>209.3</v>
      </c>
      <c r="Y49" s="48" t="s">
        <v>33</v>
      </c>
      <c r="Z49" s="49">
        <v>31.8</v>
      </c>
      <c r="AA49" s="151">
        <v>31.1</v>
      </c>
      <c r="AB49" s="61">
        <v>54.7</v>
      </c>
      <c r="AC49" s="61">
        <v>39</v>
      </c>
      <c r="AD49" s="61">
        <v>52.7</v>
      </c>
      <c r="AE49" s="62"/>
      <c r="AF49" s="62"/>
      <c r="AG49" s="62"/>
      <c r="AH49" s="62"/>
      <c r="AI49" s="62"/>
      <c r="AJ49" s="62"/>
      <c r="AK49" s="62"/>
      <c r="AL49" s="62"/>
      <c r="AM49" s="62"/>
      <c r="AN49" s="62"/>
    </row>
    <row r="50" spans="1:40" ht="15.75" x14ac:dyDescent="0.25">
      <c r="G50" s="2" t="s">
        <v>53</v>
      </c>
      <c r="H50" t="s">
        <v>51</v>
      </c>
      <c r="I50" t="s">
        <v>52</v>
      </c>
      <c r="J50" t="s">
        <v>54</v>
      </c>
      <c r="K50" t="s">
        <v>56</v>
      </c>
      <c r="L50" t="s">
        <v>51</v>
      </c>
      <c r="M50" t="s">
        <v>52</v>
      </c>
      <c r="N50" t="s">
        <v>54</v>
      </c>
      <c r="O50" t="s">
        <v>56</v>
      </c>
      <c r="P50" t="s">
        <v>58</v>
      </c>
      <c r="Q50" t="s">
        <v>56</v>
      </c>
      <c r="R50" s="161"/>
      <c r="W50">
        <v>44</v>
      </c>
      <c r="X50" s="70">
        <f t="shared" si="8"/>
        <v>209</v>
      </c>
      <c r="Y50" s="71" t="s">
        <v>11</v>
      </c>
      <c r="Z50" s="49">
        <v>70</v>
      </c>
      <c r="AA50" s="151">
        <v>58.5</v>
      </c>
      <c r="AB50" s="61">
        <v>80.5</v>
      </c>
      <c r="AC50" s="61"/>
      <c r="AD50" s="61"/>
      <c r="AE50" s="62"/>
      <c r="AF50" s="62"/>
      <c r="AG50" s="62"/>
      <c r="AH50" s="62"/>
      <c r="AI50" s="62"/>
      <c r="AJ50" s="62"/>
      <c r="AK50" s="62"/>
      <c r="AL50" s="62"/>
      <c r="AM50" s="62"/>
      <c r="AN50" s="62"/>
    </row>
    <row r="51" spans="1:40" ht="15.75" x14ac:dyDescent="0.25">
      <c r="A51">
        <v>1</v>
      </c>
      <c r="B51" s="16" t="s">
        <v>216</v>
      </c>
      <c r="C51" s="17">
        <v>30</v>
      </c>
      <c r="D51" s="17">
        <v>1.6</v>
      </c>
      <c r="E51" s="17">
        <v>22</v>
      </c>
      <c r="F51" s="17">
        <f>PRODUCT(D51:E51)</f>
        <v>35.200000000000003</v>
      </c>
      <c r="G51" s="17">
        <v>2</v>
      </c>
      <c r="H51" s="17">
        <v>2</v>
      </c>
      <c r="I51" s="17"/>
      <c r="J51" s="17"/>
      <c r="K51" s="17"/>
      <c r="L51" s="17">
        <v>4</v>
      </c>
      <c r="M51" s="17">
        <v>4</v>
      </c>
      <c r="N51" s="17"/>
      <c r="O51" s="17"/>
      <c r="P51" s="17"/>
      <c r="Q51" s="17"/>
      <c r="R51" s="181">
        <v>4</v>
      </c>
      <c r="S51" s="26">
        <f>SUM(F51:R51)+C51</f>
        <v>81.2</v>
      </c>
      <c r="T51" s="16" t="s">
        <v>216</v>
      </c>
      <c r="W51">
        <v>45</v>
      </c>
      <c r="X51" s="70">
        <f t="shared" si="8"/>
        <v>193.7</v>
      </c>
      <c r="Y51" s="71" t="s">
        <v>171</v>
      </c>
      <c r="Z51" s="49">
        <v>45.1</v>
      </c>
      <c r="AA51" s="151">
        <v>72</v>
      </c>
      <c r="AB51" s="61">
        <v>76.599999999999994</v>
      </c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2"/>
    </row>
    <row r="52" spans="1:40" ht="15.75" x14ac:dyDescent="0.25">
      <c r="A52">
        <v>2</v>
      </c>
      <c r="B52" s="16" t="s">
        <v>219</v>
      </c>
      <c r="C52" s="17">
        <v>29</v>
      </c>
      <c r="D52" s="17">
        <v>1.6</v>
      </c>
      <c r="E52" s="17">
        <v>19</v>
      </c>
      <c r="F52" s="17">
        <f>PRODUCT(D52:E52)</f>
        <v>30.400000000000002</v>
      </c>
      <c r="G52" s="17">
        <v>2</v>
      </c>
      <c r="H52" s="17">
        <v>2</v>
      </c>
      <c r="I52" s="17"/>
      <c r="J52" s="17"/>
      <c r="K52" s="17"/>
      <c r="L52" s="17">
        <v>4</v>
      </c>
      <c r="M52" s="17">
        <v>4</v>
      </c>
      <c r="N52" s="17">
        <v>4</v>
      </c>
      <c r="O52" s="17"/>
      <c r="P52" s="17"/>
      <c r="Q52" s="17"/>
      <c r="R52" s="181"/>
      <c r="S52" s="26">
        <f t="shared" ref="S52:S60" si="11">SUM(F52:R52)+C52</f>
        <v>75.400000000000006</v>
      </c>
      <c r="T52" s="16" t="s">
        <v>219</v>
      </c>
      <c r="W52">
        <v>46</v>
      </c>
      <c r="X52" s="47">
        <f t="shared" si="8"/>
        <v>192.8</v>
      </c>
      <c r="Y52" s="48" t="s">
        <v>41</v>
      </c>
      <c r="Z52" s="49">
        <v>38</v>
      </c>
      <c r="AA52" s="151">
        <v>29.5</v>
      </c>
      <c r="AB52" s="61">
        <v>40.4</v>
      </c>
      <c r="AC52" s="61">
        <v>47.7</v>
      </c>
      <c r="AD52" s="61">
        <v>37.200000000000003</v>
      </c>
      <c r="AE52" s="62"/>
      <c r="AF52" s="62"/>
      <c r="AG52" s="62"/>
      <c r="AH52" s="62"/>
      <c r="AI52" s="62"/>
      <c r="AJ52" s="62"/>
      <c r="AK52" s="62"/>
      <c r="AL52" s="62"/>
      <c r="AM52" s="62"/>
      <c r="AN52" s="62"/>
    </row>
    <row r="53" spans="1:40" x14ac:dyDescent="0.25">
      <c r="A53">
        <v>3</v>
      </c>
      <c r="B53" s="16" t="s">
        <v>87</v>
      </c>
      <c r="C53" s="17">
        <v>28</v>
      </c>
      <c r="D53" s="17">
        <v>1.6</v>
      </c>
      <c r="E53" s="17">
        <v>18</v>
      </c>
      <c r="F53" s="17">
        <f t="shared" ref="F53:F60" si="12">PRODUCT(D53:E53)</f>
        <v>28.8</v>
      </c>
      <c r="G53" s="17">
        <v>1</v>
      </c>
      <c r="H53" s="17"/>
      <c r="I53" s="17"/>
      <c r="J53" s="17"/>
      <c r="K53" s="17"/>
      <c r="L53" s="17">
        <v>4</v>
      </c>
      <c r="M53" s="17"/>
      <c r="N53" s="17"/>
      <c r="O53" s="17"/>
      <c r="P53" s="17"/>
      <c r="Q53" s="17"/>
      <c r="R53" s="181"/>
      <c r="S53" s="26">
        <f t="shared" si="11"/>
        <v>61.8</v>
      </c>
      <c r="T53" s="16" t="s">
        <v>87</v>
      </c>
      <c r="W53">
        <v>47</v>
      </c>
      <c r="X53" s="113">
        <f t="shared" si="8"/>
        <v>185.2</v>
      </c>
      <c r="Y53" s="137" t="s">
        <v>217</v>
      </c>
      <c r="Z53" s="149"/>
      <c r="AA53" s="154"/>
      <c r="AB53" s="49">
        <v>26</v>
      </c>
      <c r="AC53" s="49">
        <v>73.8</v>
      </c>
      <c r="AD53" s="200">
        <v>85.4</v>
      </c>
      <c r="AE53" s="63"/>
      <c r="AF53" s="63"/>
      <c r="AG53" s="63"/>
      <c r="AH53" s="63"/>
      <c r="AI53" s="63"/>
      <c r="AJ53" s="63"/>
      <c r="AK53" s="63"/>
      <c r="AL53" s="63"/>
      <c r="AM53" s="63"/>
      <c r="AN53" s="61"/>
    </row>
    <row r="54" spans="1:40" ht="15.75" x14ac:dyDescent="0.25">
      <c r="A54">
        <v>4</v>
      </c>
      <c r="B54" s="16" t="s">
        <v>203</v>
      </c>
      <c r="C54" s="17">
        <v>27</v>
      </c>
      <c r="D54" s="17">
        <v>1.6</v>
      </c>
      <c r="E54" s="17">
        <v>14</v>
      </c>
      <c r="F54" s="17">
        <f t="shared" si="12"/>
        <v>22.400000000000002</v>
      </c>
      <c r="G54" s="17">
        <v>2</v>
      </c>
      <c r="H54" s="17"/>
      <c r="I54" s="17"/>
      <c r="J54" s="17"/>
      <c r="K54" s="17"/>
      <c r="L54" s="17">
        <v>4</v>
      </c>
      <c r="M54" s="17">
        <v>4</v>
      </c>
      <c r="N54" s="17">
        <v>4</v>
      </c>
      <c r="O54" s="17">
        <v>4</v>
      </c>
      <c r="P54" s="17"/>
      <c r="Q54" s="17"/>
      <c r="R54" s="181"/>
      <c r="S54" s="26">
        <f t="shared" si="11"/>
        <v>67.400000000000006</v>
      </c>
      <c r="T54" s="16" t="s">
        <v>203</v>
      </c>
      <c r="W54">
        <v>48</v>
      </c>
      <c r="X54" s="70">
        <f t="shared" si="8"/>
        <v>181.89999999999998</v>
      </c>
      <c r="Y54" s="71" t="s">
        <v>163</v>
      </c>
      <c r="Z54" s="49">
        <v>3</v>
      </c>
      <c r="AA54" s="151">
        <v>39</v>
      </c>
      <c r="AB54" s="61">
        <v>60.8</v>
      </c>
      <c r="AC54" s="61">
        <v>79.099999999999994</v>
      </c>
      <c r="AD54" s="61"/>
      <c r="AE54" s="49"/>
      <c r="AF54" s="49"/>
      <c r="AG54" s="49"/>
      <c r="AH54" s="49"/>
      <c r="AI54" s="49"/>
      <c r="AJ54" s="49"/>
      <c r="AK54" s="49"/>
      <c r="AL54" s="49"/>
      <c r="AM54" s="49"/>
      <c r="AN54" s="62"/>
    </row>
    <row r="55" spans="1:40" x14ac:dyDescent="0.25">
      <c r="A55">
        <v>5</v>
      </c>
      <c r="B55" s="16" t="s">
        <v>204</v>
      </c>
      <c r="C55" s="17">
        <v>26</v>
      </c>
      <c r="D55" s="17">
        <v>1.6</v>
      </c>
      <c r="E55" s="17">
        <v>14</v>
      </c>
      <c r="F55" s="17">
        <f t="shared" si="12"/>
        <v>22.400000000000002</v>
      </c>
      <c r="G55" s="17">
        <v>2</v>
      </c>
      <c r="H55" s="17">
        <v>2</v>
      </c>
      <c r="I55" s="17"/>
      <c r="J55" s="17"/>
      <c r="K55" s="17"/>
      <c r="L55" s="17">
        <v>4</v>
      </c>
      <c r="M55" s="17"/>
      <c r="N55" s="17"/>
      <c r="O55" s="17"/>
      <c r="P55" s="17"/>
      <c r="Q55" s="17"/>
      <c r="R55" s="181"/>
      <c r="S55" s="26">
        <f t="shared" si="11"/>
        <v>56.400000000000006</v>
      </c>
      <c r="T55" s="16" t="s">
        <v>204</v>
      </c>
      <c r="W55">
        <v>49</v>
      </c>
      <c r="X55" s="117">
        <f t="shared" si="8"/>
        <v>174</v>
      </c>
      <c r="Y55" s="138" t="s">
        <v>216</v>
      </c>
      <c r="Z55" s="49"/>
      <c r="AA55" s="154">
        <v>9</v>
      </c>
      <c r="AB55" s="49">
        <v>22</v>
      </c>
      <c r="AC55" s="49">
        <v>61.8</v>
      </c>
      <c r="AD55" s="200">
        <v>81.2</v>
      </c>
      <c r="AE55" s="64"/>
      <c r="AF55" s="64"/>
      <c r="AG55" s="64"/>
      <c r="AH55" s="64"/>
      <c r="AI55" s="64"/>
      <c r="AJ55" s="64"/>
      <c r="AK55" s="64"/>
      <c r="AL55" s="64"/>
      <c r="AM55" s="64"/>
      <c r="AN55" s="61"/>
    </row>
    <row r="56" spans="1:40" ht="15.75" x14ac:dyDescent="0.25">
      <c r="A56">
        <v>6</v>
      </c>
      <c r="B56" s="16" t="s">
        <v>192</v>
      </c>
      <c r="C56" s="17">
        <v>25</v>
      </c>
      <c r="D56" s="17">
        <v>1.6</v>
      </c>
      <c r="E56" s="17">
        <v>13</v>
      </c>
      <c r="F56" s="17">
        <f t="shared" si="12"/>
        <v>20.8</v>
      </c>
      <c r="G56" s="17">
        <v>2</v>
      </c>
      <c r="H56" s="17">
        <v>2</v>
      </c>
      <c r="I56" s="17">
        <v>2</v>
      </c>
      <c r="J56" s="17">
        <v>2</v>
      </c>
      <c r="K56" s="17"/>
      <c r="L56" s="17">
        <v>4</v>
      </c>
      <c r="M56" s="17">
        <v>4</v>
      </c>
      <c r="N56" s="17"/>
      <c r="O56" s="17"/>
      <c r="P56" s="17"/>
      <c r="Q56" s="17"/>
      <c r="R56" s="181"/>
      <c r="S56" s="26">
        <f t="shared" si="11"/>
        <v>61.8</v>
      </c>
      <c r="T56" s="16" t="s">
        <v>192</v>
      </c>
      <c r="W56">
        <v>50</v>
      </c>
      <c r="X56" s="70">
        <f t="shared" si="8"/>
        <v>171.39999999999998</v>
      </c>
      <c r="Y56" s="71" t="s">
        <v>173</v>
      </c>
      <c r="Z56" s="49"/>
      <c r="AA56" s="151">
        <v>43.5</v>
      </c>
      <c r="AB56" s="61">
        <v>62.6</v>
      </c>
      <c r="AC56" s="61">
        <v>65.3</v>
      </c>
      <c r="AD56" s="61"/>
      <c r="AE56" s="62"/>
      <c r="AF56" s="62"/>
      <c r="AG56" s="62"/>
      <c r="AH56" s="62"/>
      <c r="AI56" s="62"/>
      <c r="AJ56" s="62"/>
      <c r="AK56" s="62"/>
      <c r="AL56" s="62"/>
      <c r="AM56" s="62"/>
      <c r="AN56" s="62"/>
    </row>
    <row r="57" spans="1:40" ht="15.75" x14ac:dyDescent="0.25">
      <c r="A57">
        <v>7</v>
      </c>
      <c r="B57" s="16" t="s">
        <v>39</v>
      </c>
      <c r="C57" s="17">
        <v>24</v>
      </c>
      <c r="D57" s="17">
        <v>1.6</v>
      </c>
      <c r="E57" s="17">
        <v>9</v>
      </c>
      <c r="F57" s="17">
        <f t="shared" si="12"/>
        <v>14.4</v>
      </c>
      <c r="G57" s="17">
        <v>2</v>
      </c>
      <c r="H57" s="17">
        <v>2</v>
      </c>
      <c r="I57" s="17"/>
      <c r="J57" s="17"/>
      <c r="K57" s="17"/>
      <c r="L57" s="17">
        <v>4</v>
      </c>
      <c r="M57" s="17"/>
      <c r="N57" s="17"/>
      <c r="O57" s="17"/>
      <c r="P57" s="17"/>
      <c r="Q57" s="17"/>
      <c r="R57" s="181"/>
      <c r="S57" s="26">
        <f t="shared" si="11"/>
        <v>46.4</v>
      </c>
      <c r="T57" s="16" t="s">
        <v>39</v>
      </c>
      <c r="W57">
        <v>51</v>
      </c>
      <c r="X57" s="70">
        <f t="shared" si="8"/>
        <v>169.89999999999998</v>
      </c>
      <c r="Y57" s="71" t="s">
        <v>68</v>
      </c>
      <c r="Z57" s="49"/>
      <c r="AA57" s="151">
        <v>47.4</v>
      </c>
      <c r="AB57" s="61">
        <v>54.2</v>
      </c>
      <c r="AC57" s="61">
        <v>68.3</v>
      </c>
      <c r="AD57" s="61"/>
      <c r="AE57" s="62"/>
      <c r="AF57" s="62"/>
      <c r="AG57" s="62"/>
      <c r="AH57" s="62"/>
      <c r="AI57" s="62"/>
      <c r="AJ57" s="62"/>
      <c r="AK57" s="62"/>
      <c r="AL57" s="62"/>
      <c r="AM57" s="62"/>
      <c r="AN57" s="62"/>
    </row>
    <row r="58" spans="1:40" ht="15.75" x14ac:dyDescent="0.25">
      <c r="A58">
        <v>8</v>
      </c>
      <c r="B58" s="16" t="s">
        <v>206</v>
      </c>
      <c r="C58" s="17">
        <v>23</v>
      </c>
      <c r="D58" s="17">
        <v>1.6</v>
      </c>
      <c r="E58" s="17">
        <v>8</v>
      </c>
      <c r="F58" s="17">
        <f t="shared" si="12"/>
        <v>12.8</v>
      </c>
      <c r="G58" s="17">
        <v>2</v>
      </c>
      <c r="H58" s="17"/>
      <c r="I58" s="17"/>
      <c r="J58" s="17"/>
      <c r="K58" s="17"/>
      <c r="L58" s="17">
        <v>4</v>
      </c>
      <c r="M58" s="17"/>
      <c r="N58" s="17"/>
      <c r="O58" s="17"/>
      <c r="P58" s="17"/>
      <c r="Q58" s="17"/>
      <c r="R58" s="181"/>
      <c r="S58" s="26">
        <f t="shared" si="11"/>
        <v>41.8</v>
      </c>
      <c r="T58" s="16" t="s">
        <v>206</v>
      </c>
      <c r="W58">
        <v>52</v>
      </c>
      <c r="X58" s="47">
        <f t="shared" si="8"/>
        <v>167.1</v>
      </c>
      <c r="Y58" s="48" t="s">
        <v>256</v>
      </c>
      <c r="Z58" s="49">
        <v>8</v>
      </c>
      <c r="AA58" s="151">
        <v>16</v>
      </c>
      <c r="AB58" s="61">
        <v>46.8</v>
      </c>
      <c r="AC58" s="61">
        <v>30.2</v>
      </c>
      <c r="AD58" s="202">
        <v>66.099999999999994</v>
      </c>
      <c r="AE58" s="62"/>
      <c r="AF58" s="62"/>
      <c r="AG58" s="62"/>
      <c r="AH58" s="62"/>
      <c r="AI58" s="62"/>
      <c r="AJ58" s="62"/>
      <c r="AK58" s="62"/>
      <c r="AL58" s="62"/>
      <c r="AM58" s="62"/>
      <c r="AN58" s="62"/>
    </row>
    <row r="59" spans="1:40" ht="15.75" x14ac:dyDescent="0.25">
      <c r="A59">
        <v>9</v>
      </c>
      <c r="B59" s="12" t="s">
        <v>174</v>
      </c>
      <c r="C59" s="13">
        <v>22</v>
      </c>
      <c r="D59" s="13">
        <v>1.6</v>
      </c>
      <c r="E59" s="13">
        <v>7</v>
      </c>
      <c r="F59" s="13">
        <f t="shared" si="12"/>
        <v>11.200000000000001</v>
      </c>
      <c r="G59" s="13">
        <v>2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81"/>
      <c r="S59" s="26">
        <f t="shared" si="11"/>
        <v>35.200000000000003</v>
      </c>
      <c r="T59" s="12" t="s">
        <v>174</v>
      </c>
      <c r="W59">
        <v>53</v>
      </c>
      <c r="X59" s="47">
        <f t="shared" si="8"/>
        <v>163.39999999999998</v>
      </c>
      <c r="Y59" s="48" t="s">
        <v>255</v>
      </c>
      <c r="Z59" s="49">
        <v>106.6</v>
      </c>
      <c r="AA59" s="151"/>
      <c r="AB59" s="61"/>
      <c r="AC59" s="61"/>
      <c r="AD59" s="61">
        <v>56.8</v>
      </c>
      <c r="AE59" s="49"/>
      <c r="AF59" s="49"/>
      <c r="AG59" s="49"/>
      <c r="AH59" s="49"/>
      <c r="AI59" s="49"/>
      <c r="AJ59" s="49"/>
      <c r="AK59" s="49"/>
      <c r="AL59" s="49"/>
      <c r="AM59" s="49"/>
      <c r="AN59" s="63"/>
    </row>
    <row r="60" spans="1:40" ht="15.75" x14ac:dyDescent="0.25">
      <c r="A60">
        <v>10</v>
      </c>
      <c r="B60" s="12" t="s">
        <v>177</v>
      </c>
      <c r="C60" s="13">
        <v>21</v>
      </c>
      <c r="D60" s="13">
        <v>1.6</v>
      </c>
      <c r="E60" s="13">
        <v>5</v>
      </c>
      <c r="F60" s="13">
        <f t="shared" si="12"/>
        <v>8</v>
      </c>
      <c r="G60" s="13">
        <v>1</v>
      </c>
      <c r="H60" s="13">
        <v>1</v>
      </c>
      <c r="I60" s="13"/>
      <c r="J60" s="13"/>
      <c r="K60" s="13"/>
      <c r="L60" s="13"/>
      <c r="M60" s="13"/>
      <c r="N60" s="13"/>
      <c r="O60" s="13"/>
      <c r="P60" s="13"/>
      <c r="Q60" s="13"/>
      <c r="R60" s="181"/>
      <c r="S60" s="26">
        <f t="shared" si="11"/>
        <v>31</v>
      </c>
      <c r="T60" s="12" t="s">
        <v>177</v>
      </c>
      <c r="W60">
        <v>54</v>
      </c>
      <c r="X60" s="70">
        <f t="shared" si="8"/>
        <v>126.19999999999999</v>
      </c>
      <c r="Y60" s="71" t="s">
        <v>37</v>
      </c>
      <c r="Z60" s="49">
        <v>36.4</v>
      </c>
      <c r="AA60" s="151">
        <v>19</v>
      </c>
      <c r="AB60" s="61">
        <v>36.4</v>
      </c>
      <c r="AC60" s="61">
        <v>34.4</v>
      </c>
      <c r="AD60" s="61"/>
      <c r="AE60" s="62"/>
      <c r="AF60" s="62"/>
      <c r="AG60" s="62"/>
      <c r="AH60" s="62"/>
      <c r="AI60" s="62"/>
      <c r="AJ60" s="62"/>
      <c r="AK60" s="62"/>
      <c r="AL60" s="62"/>
      <c r="AM60" s="62"/>
      <c r="AN60" s="62"/>
    </row>
    <row r="61" spans="1:40" x14ac:dyDescent="0.25">
      <c r="B61" s="51"/>
      <c r="C61" s="52"/>
      <c r="D61" s="51"/>
      <c r="E61" s="51"/>
      <c r="F61" s="51"/>
      <c r="G61" s="2" t="s">
        <v>53</v>
      </c>
      <c r="H61" t="s">
        <v>51</v>
      </c>
      <c r="I61" t="s">
        <v>52</v>
      </c>
      <c r="J61" t="s">
        <v>54</v>
      </c>
      <c r="K61" t="s">
        <v>56</v>
      </c>
      <c r="L61" t="s">
        <v>51</v>
      </c>
      <c r="M61" t="s">
        <v>52</v>
      </c>
      <c r="N61" t="s">
        <v>54</v>
      </c>
      <c r="O61" t="s">
        <v>56</v>
      </c>
      <c r="P61" t="s">
        <v>58</v>
      </c>
      <c r="Q61" t="s">
        <v>56</v>
      </c>
      <c r="R61" s="161"/>
      <c r="S61" s="53"/>
      <c r="T61" s="51"/>
      <c r="W61">
        <v>55</v>
      </c>
      <c r="X61" s="17">
        <f t="shared" si="8"/>
        <v>122.4</v>
      </c>
      <c r="Y61" s="16" t="s">
        <v>219</v>
      </c>
      <c r="Z61" s="169"/>
      <c r="AA61" s="169"/>
      <c r="AB61" s="169"/>
      <c r="AC61" s="169">
        <v>47</v>
      </c>
      <c r="AD61" s="169">
        <v>75.400000000000006</v>
      </c>
      <c r="AE61" s="64"/>
      <c r="AF61" s="64"/>
      <c r="AG61" s="64"/>
      <c r="AH61" s="61"/>
      <c r="AI61" s="61"/>
      <c r="AJ61" s="61"/>
      <c r="AK61" s="61"/>
      <c r="AL61" s="61"/>
      <c r="AM61" s="61"/>
      <c r="AN61" s="49"/>
    </row>
    <row r="62" spans="1:40" x14ac:dyDescent="0.25">
      <c r="A62">
        <v>1</v>
      </c>
      <c r="B62" s="18" t="s">
        <v>205</v>
      </c>
      <c r="C62" s="19">
        <v>20</v>
      </c>
      <c r="D62" s="19">
        <v>1.3</v>
      </c>
      <c r="E62" s="19">
        <v>21</v>
      </c>
      <c r="F62" s="19">
        <f t="shared" ref="F62:F71" si="13">PRODUCT(D62:E62)</f>
        <v>27.3</v>
      </c>
      <c r="G62" s="19">
        <v>1</v>
      </c>
      <c r="H62" s="19">
        <v>1</v>
      </c>
      <c r="I62" s="19">
        <v>1</v>
      </c>
      <c r="J62" s="19">
        <v>1</v>
      </c>
      <c r="K62" s="19"/>
      <c r="L62" s="19">
        <v>3</v>
      </c>
      <c r="M62" s="19">
        <v>3</v>
      </c>
      <c r="N62" s="19"/>
      <c r="O62" s="19"/>
      <c r="P62" s="19"/>
      <c r="Q62" s="19"/>
      <c r="R62" s="181">
        <v>6</v>
      </c>
      <c r="S62" s="27">
        <f>SUM(F62:R62)+C62</f>
        <v>63.3</v>
      </c>
      <c r="T62" s="18" t="s">
        <v>205</v>
      </c>
      <c r="W62">
        <v>56</v>
      </c>
      <c r="X62" s="17">
        <f t="shared" si="8"/>
        <v>112.8</v>
      </c>
      <c r="Y62" s="16" t="s">
        <v>192</v>
      </c>
      <c r="Z62" s="169"/>
      <c r="AA62" s="169"/>
      <c r="AB62" s="169">
        <v>12</v>
      </c>
      <c r="AC62" s="169">
        <v>39</v>
      </c>
      <c r="AD62" s="169">
        <v>61.8</v>
      </c>
      <c r="AE62" s="61"/>
      <c r="AF62" s="61"/>
      <c r="AG62" s="61"/>
      <c r="AH62" s="64"/>
      <c r="AI62" s="64"/>
      <c r="AJ62" s="64"/>
      <c r="AK62" s="64"/>
      <c r="AL62" s="64"/>
      <c r="AM62" s="64"/>
      <c r="AN62" s="49"/>
    </row>
    <row r="63" spans="1:40" ht="15.75" x14ac:dyDescent="0.25">
      <c r="A63">
        <v>2</v>
      </c>
      <c r="B63" s="18" t="s">
        <v>245</v>
      </c>
      <c r="C63" s="19">
        <v>19</v>
      </c>
      <c r="D63" s="19">
        <v>1.3</v>
      </c>
      <c r="E63" s="19">
        <v>16</v>
      </c>
      <c r="F63" s="19">
        <f t="shared" si="13"/>
        <v>20.8</v>
      </c>
      <c r="G63" s="19"/>
      <c r="H63" s="19"/>
      <c r="I63" s="19"/>
      <c r="J63" s="19"/>
      <c r="K63" s="19"/>
      <c r="L63" s="19">
        <v>3</v>
      </c>
      <c r="M63" s="19">
        <v>3</v>
      </c>
      <c r="N63" s="19">
        <v>3</v>
      </c>
      <c r="O63" s="19"/>
      <c r="P63" s="19"/>
      <c r="Q63" s="19"/>
      <c r="R63" s="181"/>
      <c r="S63" s="27">
        <f t="shared" ref="S63:S71" si="14">SUM(F63:R63)+C63</f>
        <v>48.8</v>
      </c>
      <c r="T63" s="18" t="s">
        <v>245</v>
      </c>
      <c r="W63">
        <v>57</v>
      </c>
      <c r="X63" s="70">
        <f t="shared" si="8"/>
        <v>107.1</v>
      </c>
      <c r="Y63" s="71" t="s">
        <v>5</v>
      </c>
      <c r="Z63" s="49">
        <v>107.1</v>
      </c>
      <c r="AA63" s="151"/>
      <c r="AB63" s="61"/>
      <c r="AC63" s="61"/>
      <c r="AD63" s="61"/>
      <c r="AE63" s="64"/>
      <c r="AF63" s="64"/>
      <c r="AG63" s="64"/>
      <c r="AH63" s="64"/>
      <c r="AI63" s="64"/>
      <c r="AJ63" s="64"/>
      <c r="AK63" s="64"/>
      <c r="AL63" s="64"/>
      <c r="AM63" s="64"/>
      <c r="AN63" s="63"/>
    </row>
    <row r="64" spans="1:40" ht="15.75" x14ac:dyDescent="0.25">
      <c r="A64">
        <v>3</v>
      </c>
      <c r="B64" s="18" t="s">
        <v>218</v>
      </c>
      <c r="C64" s="19">
        <v>18</v>
      </c>
      <c r="D64" s="19">
        <v>1.3</v>
      </c>
      <c r="E64" s="19">
        <v>16</v>
      </c>
      <c r="F64" s="19">
        <f t="shared" si="13"/>
        <v>20.8</v>
      </c>
      <c r="G64" s="19">
        <v>1</v>
      </c>
      <c r="H64" s="19">
        <v>1</v>
      </c>
      <c r="I64" s="19">
        <v>1</v>
      </c>
      <c r="J64" s="19"/>
      <c r="K64" s="19"/>
      <c r="L64" s="19">
        <v>3</v>
      </c>
      <c r="M64" s="19"/>
      <c r="N64" s="19"/>
      <c r="O64" s="19"/>
      <c r="P64" s="19"/>
      <c r="Q64" s="19"/>
      <c r="R64" s="181">
        <v>3</v>
      </c>
      <c r="S64" s="27">
        <f t="shared" si="14"/>
        <v>47.8</v>
      </c>
      <c r="T64" s="18" t="s">
        <v>218</v>
      </c>
      <c r="W64">
        <v>58</v>
      </c>
      <c r="X64" s="73">
        <f t="shared" si="8"/>
        <v>106.4</v>
      </c>
      <c r="Y64" s="74" t="s">
        <v>39</v>
      </c>
      <c r="Z64" s="49">
        <v>24.2</v>
      </c>
      <c r="AA64" s="154">
        <v>35.799999999999997</v>
      </c>
      <c r="AB64" s="49"/>
      <c r="AC64" s="49"/>
      <c r="AD64" s="49">
        <v>46.4</v>
      </c>
      <c r="AE64" s="64"/>
      <c r="AF64" s="64"/>
      <c r="AG64" s="64"/>
      <c r="AH64" s="61"/>
      <c r="AI64" s="61"/>
      <c r="AJ64" s="61"/>
      <c r="AK64" s="61"/>
      <c r="AL64" s="61"/>
      <c r="AM64" s="61"/>
      <c r="AN64" s="64"/>
    </row>
    <row r="65" spans="1:40" x14ac:dyDescent="0.25">
      <c r="A65">
        <v>4</v>
      </c>
      <c r="B65" s="18" t="s">
        <v>242</v>
      </c>
      <c r="C65" s="19">
        <v>17</v>
      </c>
      <c r="D65" s="19">
        <v>1.3</v>
      </c>
      <c r="E65" s="19">
        <v>15</v>
      </c>
      <c r="F65" s="19">
        <f t="shared" si="13"/>
        <v>19.5</v>
      </c>
      <c r="G65" s="19">
        <v>1</v>
      </c>
      <c r="H65" s="19">
        <v>1</v>
      </c>
      <c r="I65" s="19"/>
      <c r="J65" s="19"/>
      <c r="K65" s="19"/>
      <c r="L65" s="19">
        <v>3</v>
      </c>
      <c r="M65" s="19">
        <v>3</v>
      </c>
      <c r="N65" s="19">
        <v>3</v>
      </c>
      <c r="O65" s="19">
        <v>3</v>
      </c>
      <c r="P65" s="19"/>
      <c r="Q65" s="19"/>
      <c r="R65" s="181"/>
      <c r="S65" s="27">
        <f t="shared" si="14"/>
        <v>50.5</v>
      </c>
      <c r="T65" s="18" t="s">
        <v>242</v>
      </c>
      <c r="W65">
        <v>59</v>
      </c>
      <c r="X65" s="17">
        <f t="shared" si="8"/>
        <v>103.4</v>
      </c>
      <c r="Y65" s="16" t="s">
        <v>203</v>
      </c>
      <c r="Z65" s="169"/>
      <c r="AA65" s="169"/>
      <c r="AB65" s="169"/>
      <c r="AC65" s="169">
        <v>36</v>
      </c>
      <c r="AD65" s="169">
        <v>67.400000000000006</v>
      </c>
      <c r="AE65" s="61"/>
      <c r="AF65" s="61"/>
      <c r="AG65" s="61"/>
      <c r="AH65" s="64"/>
      <c r="AI65" s="64"/>
      <c r="AJ65" s="64"/>
      <c r="AK65" s="64"/>
      <c r="AL65" s="64"/>
      <c r="AM65" s="64"/>
      <c r="AN65" s="63"/>
    </row>
    <row r="66" spans="1:40" ht="15.75" x14ac:dyDescent="0.25">
      <c r="A66">
        <v>5</v>
      </c>
      <c r="B66" s="145" t="s">
        <v>237</v>
      </c>
      <c r="C66" s="19">
        <v>16</v>
      </c>
      <c r="D66" s="19">
        <v>1.3</v>
      </c>
      <c r="E66" s="19">
        <v>14</v>
      </c>
      <c r="F66" s="19">
        <f>PRODUCT(D66:E66)</f>
        <v>18.2</v>
      </c>
      <c r="G66" s="19"/>
      <c r="H66" s="19"/>
      <c r="I66" s="19"/>
      <c r="J66" s="19"/>
      <c r="K66" s="19"/>
      <c r="L66" s="19">
        <v>3</v>
      </c>
      <c r="M66" s="19"/>
      <c r="N66" s="19"/>
      <c r="O66" s="19"/>
      <c r="P66" s="19"/>
      <c r="Q66" s="19"/>
      <c r="R66" s="181"/>
      <c r="S66" s="27">
        <f t="shared" si="14"/>
        <v>37.200000000000003</v>
      </c>
      <c r="T66" s="145" t="s">
        <v>237</v>
      </c>
      <c r="W66">
        <v>60</v>
      </c>
      <c r="X66" s="117">
        <f t="shared" si="8"/>
        <v>102.60000000000001</v>
      </c>
      <c r="Y66" s="138" t="s">
        <v>174</v>
      </c>
      <c r="Z66" s="49"/>
      <c r="AA66" s="154">
        <v>2</v>
      </c>
      <c r="AB66" s="49">
        <v>21</v>
      </c>
      <c r="AC66" s="49">
        <v>44.4</v>
      </c>
      <c r="AD66" s="49">
        <v>35.200000000000003</v>
      </c>
      <c r="AE66" s="64"/>
      <c r="AF66" s="64"/>
      <c r="AG66" s="64"/>
      <c r="AH66" s="64"/>
      <c r="AI66" s="64"/>
      <c r="AJ66" s="64"/>
      <c r="AK66" s="64"/>
      <c r="AL66" s="64"/>
      <c r="AM66" s="64"/>
      <c r="AN66" s="63"/>
    </row>
    <row r="67" spans="1:40" ht="15.75" x14ac:dyDescent="0.25">
      <c r="A67">
        <v>6</v>
      </c>
      <c r="B67" s="18" t="s">
        <v>199</v>
      </c>
      <c r="C67" s="19">
        <v>15</v>
      </c>
      <c r="D67" s="19">
        <v>1.3</v>
      </c>
      <c r="E67" s="19">
        <v>14</v>
      </c>
      <c r="F67" s="19">
        <f t="shared" si="13"/>
        <v>18.2</v>
      </c>
      <c r="G67" s="19">
        <v>1</v>
      </c>
      <c r="H67" s="19"/>
      <c r="I67" s="19"/>
      <c r="J67" s="19"/>
      <c r="K67" s="19"/>
      <c r="L67" s="19">
        <v>3</v>
      </c>
      <c r="M67" s="19"/>
      <c r="N67" s="19"/>
      <c r="O67" s="19"/>
      <c r="P67" s="19"/>
      <c r="Q67" s="19"/>
      <c r="R67" s="181"/>
      <c r="S67" s="27">
        <f t="shared" si="14"/>
        <v>37.200000000000003</v>
      </c>
      <c r="T67" s="18" t="s">
        <v>199</v>
      </c>
      <c r="W67">
        <v>61</v>
      </c>
      <c r="X67" s="70">
        <f t="shared" si="8"/>
        <v>102.2</v>
      </c>
      <c r="Y67" s="71" t="s">
        <v>45</v>
      </c>
      <c r="Z67" s="49">
        <v>15</v>
      </c>
      <c r="AA67" s="154">
        <v>34.6</v>
      </c>
      <c r="AB67" s="49">
        <v>2</v>
      </c>
      <c r="AC67" s="49">
        <v>50.6</v>
      </c>
      <c r="AD67" s="49"/>
      <c r="AE67" s="62"/>
      <c r="AF67" s="62"/>
      <c r="AG67" s="62"/>
      <c r="AH67" s="62"/>
      <c r="AI67" s="62"/>
      <c r="AJ67" s="62"/>
      <c r="AK67" s="62"/>
      <c r="AL67" s="62"/>
      <c r="AM67" s="62"/>
      <c r="AN67" s="49"/>
    </row>
    <row r="68" spans="1:40" ht="15.75" x14ac:dyDescent="0.25">
      <c r="A68">
        <v>7</v>
      </c>
      <c r="B68" s="191" t="s">
        <v>176</v>
      </c>
      <c r="C68" s="19">
        <v>14</v>
      </c>
      <c r="D68" s="19">
        <v>1.3</v>
      </c>
      <c r="E68" s="19">
        <v>13</v>
      </c>
      <c r="F68" s="19">
        <f t="shared" si="13"/>
        <v>16.900000000000002</v>
      </c>
      <c r="G68" s="19"/>
      <c r="H68" s="19"/>
      <c r="I68" s="19"/>
      <c r="J68" s="19"/>
      <c r="K68" s="19"/>
      <c r="L68" s="19">
        <v>3</v>
      </c>
      <c r="M68" s="19">
        <v>3</v>
      </c>
      <c r="N68" s="19"/>
      <c r="O68" s="19"/>
      <c r="P68" s="19"/>
      <c r="Q68" s="19"/>
      <c r="R68" s="181"/>
      <c r="S68" s="27">
        <f t="shared" si="14"/>
        <v>36.900000000000006</v>
      </c>
      <c r="T68" s="191" t="s">
        <v>176</v>
      </c>
      <c r="W68">
        <v>62</v>
      </c>
      <c r="X68" s="70">
        <f t="shared" si="8"/>
        <v>98</v>
      </c>
      <c r="Y68" s="71" t="s">
        <v>212</v>
      </c>
      <c r="Z68" s="49">
        <v>98</v>
      </c>
      <c r="AA68" s="151"/>
      <c r="AB68" s="61"/>
      <c r="AC68" s="61"/>
      <c r="AD68" s="61"/>
      <c r="AE68" s="49"/>
      <c r="AF68" s="49"/>
      <c r="AG68" s="49"/>
      <c r="AH68" s="49"/>
      <c r="AI68" s="49"/>
      <c r="AJ68" s="49"/>
      <c r="AK68" s="49"/>
      <c r="AL68" s="49"/>
      <c r="AM68" s="49"/>
      <c r="AN68" s="49"/>
    </row>
    <row r="69" spans="1:40" x14ac:dyDescent="0.25">
      <c r="A69">
        <v>8</v>
      </c>
      <c r="B69" s="191" t="s">
        <v>46</v>
      </c>
      <c r="C69" s="19">
        <v>13</v>
      </c>
      <c r="D69" s="19">
        <v>1.3</v>
      </c>
      <c r="E69" s="19">
        <v>10</v>
      </c>
      <c r="F69" s="19">
        <f t="shared" si="13"/>
        <v>13</v>
      </c>
      <c r="G69" s="19">
        <v>1</v>
      </c>
      <c r="H69" s="19"/>
      <c r="I69" s="19"/>
      <c r="J69" s="19"/>
      <c r="K69" s="19"/>
      <c r="L69" s="19">
        <v>3</v>
      </c>
      <c r="M69" s="19"/>
      <c r="N69" s="19"/>
      <c r="O69" s="19"/>
      <c r="P69" s="19"/>
      <c r="Q69" s="19"/>
      <c r="R69" s="181"/>
      <c r="S69" s="27">
        <f t="shared" si="14"/>
        <v>30</v>
      </c>
      <c r="T69" s="191" t="s">
        <v>46</v>
      </c>
      <c r="W69">
        <v>63</v>
      </c>
      <c r="X69" s="17">
        <f t="shared" si="8"/>
        <v>93.4</v>
      </c>
      <c r="Y69" s="16" t="s">
        <v>204</v>
      </c>
      <c r="Z69" s="169"/>
      <c r="AA69" s="169"/>
      <c r="AB69" s="169"/>
      <c r="AC69" s="169">
        <v>37</v>
      </c>
      <c r="AD69" s="169">
        <v>56.4</v>
      </c>
      <c r="AE69" s="49"/>
      <c r="AF69" s="49"/>
      <c r="AG69" s="49"/>
      <c r="AH69" s="49"/>
      <c r="AI69" s="49"/>
      <c r="AJ69" s="49"/>
      <c r="AK69" s="49"/>
      <c r="AL69" s="49"/>
      <c r="AM69" s="49"/>
      <c r="AN69" s="49"/>
    </row>
    <row r="70" spans="1:40" x14ac:dyDescent="0.25">
      <c r="A70">
        <v>9</v>
      </c>
      <c r="B70" s="193" t="s">
        <v>201</v>
      </c>
      <c r="C70" s="13">
        <v>12</v>
      </c>
      <c r="D70" s="13">
        <v>1.3</v>
      </c>
      <c r="E70" s="13">
        <v>4</v>
      </c>
      <c r="F70" s="13">
        <f t="shared" si="13"/>
        <v>5.2</v>
      </c>
      <c r="G70" s="13">
        <v>1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81">
        <v>2</v>
      </c>
      <c r="S70" s="81">
        <f t="shared" si="14"/>
        <v>20.2</v>
      </c>
      <c r="T70" s="193" t="s">
        <v>201</v>
      </c>
      <c r="W70" s="134">
        <v>64</v>
      </c>
      <c r="X70" s="78">
        <f t="shared" si="8"/>
        <v>92.6</v>
      </c>
      <c r="Y70" s="79" t="s">
        <v>103</v>
      </c>
      <c r="Z70" s="49"/>
      <c r="AA70" s="154"/>
      <c r="AB70" s="49">
        <v>39</v>
      </c>
      <c r="AC70" s="49">
        <v>53.6</v>
      </c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</row>
    <row r="71" spans="1:40" ht="15.75" x14ac:dyDescent="0.25">
      <c r="A71">
        <v>10</v>
      </c>
      <c r="B71" s="193" t="s">
        <v>220</v>
      </c>
      <c r="C71" s="13">
        <v>11</v>
      </c>
      <c r="D71" s="13">
        <v>1.3</v>
      </c>
      <c r="E71" s="13">
        <v>2</v>
      </c>
      <c r="F71" s="13">
        <f t="shared" si="13"/>
        <v>2.6</v>
      </c>
      <c r="G71" s="13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81"/>
      <c r="S71" s="81">
        <f t="shared" si="14"/>
        <v>14.6</v>
      </c>
      <c r="T71" s="193" t="s">
        <v>220</v>
      </c>
      <c r="W71" s="134">
        <v>65</v>
      </c>
      <c r="X71" s="70">
        <f t="shared" ref="X71:X90" si="15">SUM(Z71:AM71)</f>
        <v>92.5</v>
      </c>
      <c r="Y71" s="71" t="s">
        <v>84</v>
      </c>
      <c r="Z71" s="49">
        <v>92.5</v>
      </c>
      <c r="AA71" s="151"/>
      <c r="AB71" s="61"/>
      <c r="AC71" s="61"/>
      <c r="AD71" s="61"/>
      <c r="AE71" s="63"/>
      <c r="AF71" s="63"/>
      <c r="AG71" s="63"/>
      <c r="AH71" s="63"/>
      <c r="AI71" s="63"/>
      <c r="AJ71" s="63"/>
      <c r="AK71" s="63"/>
      <c r="AL71" s="63"/>
      <c r="AM71" s="63"/>
      <c r="AN71" s="49"/>
    </row>
    <row r="72" spans="1:40" ht="15.75" x14ac:dyDescent="0.25">
      <c r="B72" s="51"/>
      <c r="C72" s="52"/>
      <c r="D72" s="51"/>
      <c r="E72" s="51"/>
      <c r="F72" s="51"/>
      <c r="G72" s="2" t="s">
        <v>53</v>
      </c>
      <c r="H72" t="s">
        <v>51</v>
      </c>
      <c r="I72" t="s">
        <v>52</v>
      </c>
      <c r="J72" t="s">
        <v>54</v>
      </c>
      <c r="K72" t="s">
        <v>56</v>
      </c>
      <c r="L72" t="s">
        <v>51</v>
      </c>
      <c r="M72" t="s">
        <v>52</v>
      </c>
      <c r="N72" t="s">
        <v>54</v>
      </c>
      <c r="O72" t="s">
        <v>56</v>
      </c>
      <c r="P72" t="s">
        <v>58</v>
      </c>
      <c r="Q72" t="s">
        <v>56</v>
      </c>
      <c r="R72" s="161"/>
      <c r="S72" s="53"/>
      <c r="T72" s="51"/>
      <c r="W72" s="134">
        <v>66</v>
      </c>
      <c r="X72" s="73">
        <f t="shared" si="15"/>
        <v>91.5</v>
      </c>
      <c r="Y72" s="74" t="s">
        <v>87</v>
      </c>
      <c r="Z72" s="49"/>
      <c r="AA72" s="154">
        <v>29.7</v>
      </c>
      <c r="AB72" s="49"/>
      <c r="AC72" s="49"/>
      <c r="AD72" s="49">
        <v>61.8</v>
      </c>
      <c r="AE72" s="63"/>
      <c r="AF72" s="63"/>
      <c r="AG72" s="63"/>
      <c r="AH72" s="63"/>
      <c r="AI72" s="63"/>
      <c r="AJ72" s="63"/>
      <c r="AK72" s="63"/>
      <c r="AL72" s="63"/>
      <c r="AM72" s="63"/>
      <c r="AN72" s="64"/>
    </row>
    <row r="73" spans="1:40" x14ac:dyDescent="0.25">
      <c r="A73">
        <v>1</v>
      </c>
      <c r="B73" s="187" t="s">
        <v>257</v>
      </c>
      <c r="C73" s="188">
        <v>10</v>
      </c>
      <c r="D73" s="188">
        <v>1</v>
      </c>
      <c r="E73" s="188">
        <v>25</v>
      </c>
      <c r="F73" s="188">
        <f t="shared" ref="F73:F82" si="16">PRODUCT(D73:E73)</f>
        <v>25</v>
      </c>
      <c r="G73" s="188">
        <v>1</v>
      </c>
      <c r="H73" s="188">
        <v>1</v>
      </c>
      <c r="I73" s="188">
        <v>1</v>
      </c>
      <c r="J73" s="188"/>
      <c r="K73" s="188"/>
      <c r="L73" s="188">
        <v>2</v>
      </c>
      <c r="M73" s="188">
        <v>2</v>
      </c>
      <c r="N73" s="188">
        <v>2</v>
      </c>
      <c r="O73" s="188"/>
      <c r="P73" s="188"/>
      <c r="Q73" s="188"/>
      <c r="R73" s="181"/>
      <c r="S73" s="189">
        <f>SUM(F73:R73)+C73</f>
        <v>44</v>
      </c>
      <c r="T73" s="187" t="s">
        <v>257</v>
      </c>
      <c r="W73" s="134">
        <v>67</v>
      </c>
      <c r="X73" s="19">
        <f t="shared" si="15"/>
        <v>91.3</v>
      </c>
      <c r="Y73" s="18" t="s">
        <v>205</v>
      </c>
      <c r="Z73" s="169"/>
      <c r="AA73" s="169"/>
      <c r="AB73" s="169"/>
      <c r="AC73" s="169">
        <v>28</v>
      </c>
      <c r="AD73" s="204">
        <v>63.3</v>
      </c>
      <c r="AE73" s="63"/>
      <c r="AF73" s="63"/>
      <c r="AG73" s="63"/>
      <c r="AH73" s="63"/>
      <c r="AI73" s="63"/>
      <c r="AJ73" s="63"/>
      <c r="AK73" s="63"/>
      <c r="AL73" s="63"/>
      <c r="AM73" s="63"/>
      <c r="AN73" s="64"/>
    </row>
    <row r="74" spans="1:40" x14ac:dyDescent="0.25">
      <c r="A74">
        <v>2</v>
      </c>
      <c r="B74" s="187" t="s">
        <v>236</v>
      </c>
      <c r="C74" s="188">
        <v>9</v>
      </c>
      <c r="D74" s="188">
        <v>1</v>
      </c>
      <c r="E74" s="188">
        <v>22</v>
      </c>
      <c r="F74" s="188">
        <f t="shared" si="16"/>
        <v>22</v>
      </c>
      <c r="G74" s="188">
        <v>1</v>
      </c>
      <c r="H74" s="188">
        <v>1</v>
      </c>
      <c r="I74" s="188">
        <v>1</v>
      </c>
      <c r="J74" s="188">
        <v>1</v>
      </c>
      <c r="K74" s="188">
        <v>1</v>
      </c>
      <c r="L74" s="188">
        <v>2</v>
      </c>
      <c r="M74" s="188">
        <v>2</v>
      </c>
      <c r="N74" s="188">
        <v>2</v>
      </c>
      <c r="O74" s="188">
        <v>2</v>
      </c>
      <c r="P74" s="188"/>
      <c r="Q74" s="188"/>
      <c r="R74" s="181"/>
      <c r="S74" s="189">
        <f t="shared" ref="S74:S82" si="17">SUM(F74:R74)+C74</f>
        <v>44</v>
      </c>
      <c r="T74" s="187" t="s">
        <v>236</v>
      </c>
      <c r="W74" s="134">
        <v>68</v>
      </c>
      <c r="X74" s="78">
        <f t="shared" si="15"/>
        <v>89.6</v>
      </c>
      <c r="Y74" s="79" t="s">
        <v>104</v>
      </c>
      <c r="Z74" s="49"/>
      <c r="AA74" s="154"/>
      <c r="AB74" s="49">
        <v>47</v>
      </c>
      <c r="AC74" s="49">
        <v>42.6</v>
      </c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</row>
    <row r="75" spans="1:40" ht="15.75" x14ac:dyDescent="0.25">
      <c r="A75">
        <v>3</v>
      </c>
      <c r="B75" s="187" t="s">
        <v>260</v>
      </c>
      <c r="C75" s="188">
        <v>8</v>
      </c>
      <c r="D75" s="188">
        <v>1</v>
      </c>
      <c r="E75" s="188">
        <v>18</v>
      </c>
      <c r="F75" s="188">
        <f t="shared" si="16"/>
        <v>18</v>
      </c>
      <c r="G75" s="188">
        <v>1</v>
      </c>
      <c r="H75" s="188">
        <v>1</v>
      </c>
      <c r="I75" s="188"/>
      <c r="J75" s="188"/>
      <c r="K75" s="188"/>
      <c r="L75" s="188">
        <v>2</v>
      </c>
      <c r="M75" s="188"/>
      <c r="N75" s="188"/>
      <c r="O75" s="188"/>
      <c r="P75" s="188"/>
      <c r="Q75" s="188"/>
      <c r="R75" s="181"/>
      <c r="S75" s="189">
        <f t="shared" si="17"/>
        <v>30</v>
      </c>
      <c r="T75" s="187" t="s">
        <v>260</v>
      </c>
      <c r="W75" s="134">
        <v>69</v>
      </c>
      <c r="X75" s="70">
        <f t="shared" si="15"/>
        <v>88.4</v>
      </c>
      <c r="Y75" s="71" t="s">
        <v>120</v>
      </c>
      <c r="Z75" s="49">
        <v>49.5</v>
      </c>
      <c r="AA75" s="151">
        <v>38.9</v>
      </c>
      <c r="AB75" s="61"/>
      <c r="AC75" s="61"/>
      <c r="AD75" s="61"/>
      <c r="AE75" s="49"/>
      <c r="AF75" s="49"/>
      <c r="AG75" s="49"/>
      <c r="AH75" s="49"/>
      <c r="AI75" s="49"/>
      <c r="AJ75" s="49"/>
      <c r="AK75" s="49"/>
      <c r="AL75" s="49"/>
      <c r="AM75" s="49"/>
      <c r="AN75" s="64"/>
    </row>
    <row r="76" spans="1:40" x14ac:dyDescent="0.25">
      <c r="A76">
        <v>4</v>
      </c>
      <c r="B76" s="187" t="s">
        <v>259</v>
      </c>
      <c r="C76" s="188">
        <v>7</v>
      </c>
      <c r="D76" s="188">
        <v>1</v>
      </c>
      <c r="E76" s="188">
        <v>16</v>
      </c>
      <c r="F76" s="188">
        <f t="shared" si="16"/>
        <v>16</v>
      </c>
      <c r="G76" s="188"/>
      <c r="H76" s="188"/>
      <c r="I76" s="188"/>
      <c r="J76" s="188"/>
      <c r="K76" s="188"/>
      <c r="L76" s="188">
        <v>2</v>
      </c>
      <c r="M76" s="188"/>
      <c r="N76" s="188"/>
      <c r="O76" s="188"/>
      <c r="P76" s="188"/>
      <c r="Q76" s="188"/>
      <c r="R76" s="181">
        <v>3</v>
      </c>
      <c r="S76" s="189">
        <f t="shared" si="17"/>
        <v>28</v>
      </c>
      <c r="T76" s="187" t="s">
        <v>259</v>
      </c>
      <c r="W76" s="134">
        <v>70</v>
      </c>
      <c r="X76" s="17">
        <f t="shared" si="15"/>
        <v>83.8</v>
      </c>
      <c r="Y76" s="16" t="s">
        <v>206</v>
      </c>
      <c r="Z76" s="169"/>
      <c r="AA76" s="169"/>
      <c r="AB76" s="169"/>
      <c r="AC76" s="169">
        <v>42</v>
      </c>
      <c r="AD76" s="169">
        <v>41.8</v>
      </c>
      <c r="AE76" s="49"/>
      <c r="AF76" s="49"/>
      <c r="AG76" s="49"/>
      <c r="AH76" s="49"/>
      <c r="AI76" s="49"/>
      <c r="AJ76" s="49"/>
      <c r="AK76" s="49"/>
      <c r="AL76" s="49"/>
      <c r="AM76" s="49"/>
      <c r="AN76" s="64"/>
    </row>
    <row r="77" spans="1:40" ht="15.75" x14ac:dyDescent="0.25">
      <c r="A77">
        <v>5</v>
      </c>
      <c r="B77" s="187" t="s">
        <v>238</v>
      </c>
      <c r="C77" s="188">
        <v>6</v>
      </c>
      <c r="D77" s="188">
        <v>1</v>
      </c>
      <c r="E77" s="188">
        <v>14</v>
      </c>
      <c r="F77" s="188">
        <f t="shared" si="16"/>
        <v>14</v>
      </c>
      <c r="G77" s="188">
        <v>1</v>
      </c>
      <c r="H77" s="188"/>
      <c r="I77" s="188"/>
      <c r="J77" s="188"/>
      <c r="K77" s="188"/>
      <c r="L77" s="188">
        <v>2</v>
      </c>
      <c r="M77" s="188">
        <v>2</v>
      </c>
      <c r="N77" s="188"/>
      <c r="O77" s="188"/>
      <c r="P77" s="188"/>
      <c r="Q77" s="188"/>
      <c r="R77" s="181"/>
      <c r="S77" s="189">
        <f t="shared" si="17"/>
        <v>25</v>
      </c>
      <c r="T77" s="187" t="s">
        <v>238</v>
      </c>
      <c r="W77" s="134">
        <v>71</v>
      </c>
      <c r="X77" s="70">
        <f t="shared" si="15"/>
        <v>67</v>
      </c>
      <c r="Y77" s="71" t="s">
        <v>102</v>
      </c>
      <c r="Z77" s="49">
        <v>42.6</v>
      </c>
      <c r="AA77" s="154"/>
      <c r="AB77" s="49">
        <v>24.4</v>
      </c>
      <c r="AC77" s="49"/>
      <c r="AD77" s="49"/>
      <c r="AE77" s="148"/>
      <c r="AF77" s="148"/>
      <c r="AG77" s="148"/>
      <c r="AH77" s="49"/>
      <c r="AI77" s="49"/>
      <c r="AJ77" s="49"/>
      <c r="AK77" s="49"/>
      <c r="AL77" s="49"/>
      <c r="AM77" s="49"/>
      <c r="AN77" s="64"/>
    </row>
    <row r="78" spans="1:40" x14ac:dyDescent="0.25">
      <c r="A78">
        <v>6</v>
      </c>
      <c r="B78" s="187" t="s">
        <v>261</v>
      </c>
      <c r="C78" s="188">
        <v>5</v>
      </c>
      <c r="D78" s="188">
        <v>1</v>
      </c>
      <c r="E78" s="188">
        <v>13</v>
      </c>
      <c r="F78" s="188">
        <f t="shared" si="16"/>
        <v>13</v>
      </c>
      <c r="G78" s="188"/>
      <c r="H78" s="188"/>
      <c r="I78" s="188"/>
      <c r="J78" s="188"/>
      <c r="K78" s="188"/>
      <c r="L78" s="188">
        <v>2</v>
      </c>
      <c r="M78" s="188">
        <v>2</v>
      </c>
      <c r="N78" s="188"/>
      <c r="O78" s="188"/>
      <c r="P78" s="188"/>
      <c r="Q78" s="188"/>
      <c r="R78" s="181"/>
      <c r="S78" s="189">
        <f t="shared" si="17"/>
        <v>22</v>
      </c>
      <c r="T78" s="187" t="s">
        <v>261</v>
      </c>
      <c r="W78" s="134">
        <v>72</v>
      </c>
      <c r="X78" s="190">
        <f t="shared" si="15"/>
        <v>66.400000000000006</v>
      </c>
      <c r="Y78" s="138" t="s">
        <v>177</v>
      </c>
      <c r="Z78" s="49"/>
      <c r="AA78" s="154">
        <v>1</v>
      </c>
      <c r="AB78" s="49">
        <v>13</v>
      </c>
      <c r="AC78" s="49">
        <v>21.4</v>
      </c>
      <c r="AD78" s="49">
        <v>31</v>
      </c>
      <c r="AE78" s="49"/>
      <c r="AF78" s="49"/>
      <c r="AG78" s="49"/>
      <c r="AH78" s="64"/>
      <c r="AI78" s="64"/>
      <c r="AJ78" s="64"/>
      <c r="AK78" s="64"/>
      <c r="AL78" s="64"/>
      <c r="AM78" s="64"/>
      <c r="AN78" s="64"/>
    </row>
    <row r="79" spans="1:40" x14ac:dyDescent="0.25">
      <c r="A79">
        <v>7</v>
      </c>
      <c r="B79" s="187" t="s">
        <v>239</v>
      </c>
      <c r="C79" s="188">
        <v>4</v>
      </c>
      <c r="D79" s="188">
        <v>1</v>
      </c>
      <c r="E79" s="188">
        <v>9</v>
      </c>
      <c r="F79" s="188">
        <f t="shared" si="16"/>
        <v>9</v>
      </c>
      <c r="G79" s="188">
        <v>1</v>
      </c>
      <c r="H79" s="188">
        <v>1</v>
      </c>
      <c r="I79" s="188"/>
      <c r="J79" s="188"/>
      <c r="K79" s="188"/>
      <c r="L79" s="188">
        <v>2</v>
      </c>
      <c r="M79" s="188"/>
      <c r="N79" s="188"/>
      <c r="O79" s="188"/>
      <c r="P79" s="188"/>
      <c r="Q79" s="188"/>
      <c r="R79" s="181"/>
      <c r="S79" s="189">
        <f t="shared" si="17"/>
        <v>17</v>
      </c>
      <c r="T79" s="187" t="s">
        <v>239</v>
      </c>
      <c r="W79" s="134">
        <v>73</v>
      </c>
      <c r="X79" s="78">
        <f t="shared" si="15"/>
        <v>64.599999999999994</v>
      </c>
      <c r="Y79" s="79" t="s">
        <v>106</v>
      </c>
      <c r="Z79" s="49"/>
      <c r="AA79" s="154"/>
      <c r="AB79" s="49">
        <v>25</v>
      </c>
      <c r="AC79" s="49">
        <v>39.6</v>
      </c>
      <c r="AD79" s="49"/>
      <c r="AE79" s="64"/>
      <c r="AF79" s="64"/>
      <c r="AG79" s="64"/>
      <c r="AH79" s="148"/>
      <c r="AI79" s="148"/>
      <c r="AJ79" s="148"/>
      <c r="AK79" s="148"/>
      <c r="AL79" s="148"/>
      <c r="AM79" s="148"/>
      <c r="AN79" s="64"/>
    </row>
    <row r="80" spans="1:40" ht="15.75" x14ac:dyDescent="0.25">
      <c r="A80">
        <v>8</v>
      </c>
      <c r="B80" s="187" t="s">
        <v>258</v>
      </c>
      <c r="C80" s="188">
        <v>3</v>
      </c>
      <c r="D80" s="188">
        <v>1</v>
      </c>
      <c r="E80" s="188">
        <v>6</v>
      </c>
      <c r="F80" s="188">
        <f t="shared" si="16"/>
        <v>6</v>
      </c>
      <c r="G80" s="188">
        <v>1</v>
      </c>
      <c r="H80" s="188"/>
      <c r="I80" s="188"/>
      <c r="J80" s="188"/>
      <c r="K80" s="188"/>
      <c r="L80" s="188">
        <v>2</v>
      </c>
      <c r="M80" s="188"/>
      <c r="N80" s="188"/>
      <c r="O80" s="188"/>
      <c r="P80" s="188"/>
      <c r="Q80" s="188"/>
      <c r="R80" s="181"/>
      <c r="S80" s="189">
        <f t="shared" si="17"/>
        <v>12</v>
      </c>
      <c r="T80" s="187" t="s">
        <v>258</v>
      </c>
      <c r="W80" s="134">
        <v>74</v>
      </c>
      <c r="X80" s="70">
        <f t="shared" si="15"/>
        <v>63.3</v>
      </c>
      <c r="Y80" s="71" t="s">
        <v>86</v>
      </c>
      <c r="Z80" s="49"/>
      <c r="AA80" s="154">
        <v>63.3</v>
      </c>
      <c r="AB80" s="49"/>
      <c r="AC80" s="49"/>
      <c r="AD80" s="49"/>
      <c r="AE80" s="148"/>
      <c r="AF80" s="148"/>
      <c r="AG80" s="148"/>
      <c r="AH80" s="148"/>
      <c r="AI80" s="148"/>
      <c r="AJ80" s="148"/>
      <c r="AK80" s="148"/>
      <c r="AL80" s="148"/>
      <c r="AM80" s="148"/>
      <c r="AN80" s="49"/>
    </row>
    <row r="81" spans="1:40" ht="15.75" x14ac:dyDescent="0.25">
      <c r="A81">
        <v>9</v>
      </c>
      <c r="B81" s="12" t="s">
        <v>243</v>
      </c>
      <c r="C81" s="13">
        <v>2</v>
      </c>
      <c r="D81" s="13">
        <v>1</v>
      </c>
      <c r="E81" s="13">
        <v>6</v>
      </c>
      <c r="F81" s="13">
        <f t="shared" si="16"/>
        <v>6</v>
      </c>
      <c r="G81" s="13">
        <v>1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81">
        <v>4</v>
      </c>
      <c r="S81" s="81">
        <f t="shared" si="17"/>
        <v>13</v>
      </c>
      <c r="T81" s="12" t="s">
        <v>243</v>
      </c>
      <c r="W81" s="134">
        <v>75</v>
      </c>
      <c r="X81" s="70">
        <f t="shared" si="15"/>
        <v>59.2</v>
      </c>
      <c r="Y81" s="71" t="s">
        <v>23</v>
      </c>
      <c r="Z81" s="49">
        <v>59.2</v>
      </c>
      <c r="AA81" s="154"/>
      <c r="AB81" s="49"/>
      <c r="AC81" s="49"/>
      <c r="AD81" s="49"/>
      <c r="AE81" s="148"/>
      <c r="AF81" s="148"/>
      <c r="AG81" s="148"/>
      <c r="AH81" s="148"/>
      <c r="AI81" s="148"/>
      <c r="AJ81" s="148"/>
      <c r="AK81" s="148"/>
      <c r="AL81" s="148"/>
      <c r="AM81" s="148"/>
      <c r="AN81" s="64"/>
    </row>
    <row r="82" spans="1:40" ht="15.75" x14ac:dyDescent="0.25">
      <c r="A82">
        <v>10</v>
      </c>
      <c r="B82" s="12" t="s">
        <v>240</v>
      </c>
      <c r="C82" s="13">
        <v>1</v>
      </c>
      <c r="D82" s="13">
        <v>1</v>
      </c>
      <c r="E82" s="13">
        <v>0</v>
      </c>
      <c r="F82" s="13">
        <f t="shared" si="16"/>
        <v>0</v>
      </c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81"/>
      <c r="S82" s="81">
        <f t="shared" si="17"/>
        <v>1</v>
      </c>
      <c r="T82" s="12" t="s">
        <v>240</v>
      </c>
      <c r="W82" s="134">
        <v>76</v>
      </c>
      <c r="X82" s="70">
        <f t="shared" si="15"/>
        <v>56.2</v>
      </c>
      <c r="Y82" s="71" t="s">
        <v>118</v>
      </c>
      <c r="Z82" s="49">
        <v>21</v>
      </c>
      <c r="AA82" s="154"/>
      <c r="AB82" s="49">
        <v>35.200000000000003</v>
      </c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64"/>
    </row>
    <row r="83" spans="1:40" ht="15.75" x14ac:dyDescent="0.25">
      <c r="W83" s="134">
        <v>77</v>
      </c>
      <c r="X83" s="70">
        <f t="shared" si="15"/>
        <v>52.8</v>
      </c>
      <c r="Y83" s="71" t="s">
        <v>38</v>
      </c>
      <c r="Z83" s="49">
        <v>25.8</v>
      </c>
      <c r="AA83" s="151">
        <v>27</v>
      </c>
      <c r="AB83" s="49"/>
      <c r="AC83" s="49"/>
      <c r="AD83" s="49"/>
      <c r="AE83" s="64"/>
      <c r="AF83" s="64"/>
      <c r="AG83" s="64"/>
      <c r="AH83" s="64"/>
      <c r="AI83" s="64"/>
      <c r="AJ83" s="64"/>
      <c r="AK83" s="64"/>
      <c r="AL83" s="64"/>
      <c r="AM83" s="64"/>
      <c r="AN83" s="64"/>
    </row>
    <row r="84" spans="1:40" ht="15.75" x14ac:dyDescent="0.25">
      <c r="W84" s="134">
        <v>78</v>
      </c>
      <c r="X84" s="70">
        <f t="shared" si="15"/>
        <v>52.4</v>
      </c>
      <c r="Y84" s="71" t="s">
        <v>36</v>
      </c>
      <c r="Z84" s="49">
        <v>37.4</v>
      </c>
      <c r="AA84" s="154">
        <v>15</v>
      </c>
      <c r="AB84" s="49"/>
      <c r="AC84" s="49"/>
      <c r="AD84" s="49"/>
      <c r="AE84" s="148"/>
      <c r="AF84" s="148"/>
      <c r="AG84" s="148"/>
      <c r="AH84" s="148"/>
      <c r="AI84" s="148"/>
      <c r="AJ84" s="148"/>
      <c r="AK84" s="148"/>
      <c r="AL84" s="148"/>
      <c r="AM84" s="148"/>
      <c r="AN84" s="49"/>
    </row>
    <row r="85" spans="1:40" x14ac:dyDescent="0.25">
      <c r="W85" s="134">
        <v>79</v>
      </c>
      <c r="X85" s="19">
        <f t="shared" si="15"/>
        <v>51.8</v>
      </c>
      <c r="Y85" s="18" t="s">
        <v>218</v>
      </c>
      <c r="Z85" s="169"/>
      <c r="AA85" s="169"/>
      <c r="AB85" s="169"/>
      <c r="AC85" s="169">
        <v>4</v>
      </c>
      <c r="AD85" s="204">
        <v>47.8</v>
      </c>
      <c r="AE85" s="148"/>
      <c r="AF85" s="148"/>
      <c r="AG85" s="148"/>
      <c r="AH85" s="148"/>
      <c r="AI85" s="148"/>
      <c r="AJ85" s="148"/>
      <c r="AK85" s="148"/>
      <c r="AL85" s="148"/>
      <c r="AM85" s="148"/>
      <c r="AN85" s="49"/>
    </row>
    <row r="86" spans="1:40" ht="15.75" x14ac:dyDescent="0.25">
      <c r="W86" s="134">
        <v>80</v>
      </c>
      <c r="X86" s="70">
        <f t="shared" si="15"/>
        <v>50.6</v>
      </c>
      <c r="Y86" s="71" t="s">
        <v>27</v>
      </c>
      <c r="Z86" s="49">
        <v>50.6</v>
      </c>
      <c r="AA86" s="154"/>
      <c r="AB86" s="49"/>
      <c r="AC86" s="49"/>
      <c r="AD86" s="49"/>
      <c r="AE86" s="148"/>
      <c r="AF86" s="148"/>
      <c r="AG86" s="148"/>
      <c r="AH86" s="148"/>
      <c r="AI86" s="148"/>
      <c r="AJ86" s="148"/>
      <c r="AK86" s="148"/>
      <c r="AL86" s="148"/>
      <c r="AM86" s="148"/>
      <c r="AN86" s="49"/>
    </row>
    <row r="87" spans="1:40" ht="15.75" x14ac:dyDescent="0.25">
      <c r="W87" s="134">
        <v>81</v>
      </c>
      <c r="X87" s="144">
        <f t="shared" si="15"/>
        <v>50.5</v>
      </c>
      <c r="Y87" s="191" t="s">
        <v>242</v>
      </c>
      <c r="Z87" s="148"/>
      <c r="AA87" s="148"/>
      <c r="AB87" s="148"/>
      <c r="AC87" s="169"/>
      <c r="AD87" s="169">
        <v>50.5</v>
      </c>
      <c r="AE87" s="64"/>
      <c r="AF87" s="64"/>
      <c r="AG87" s="64"/>
      <c r="AH87" s="64"/>
      <c r="AI87" s="64"/>
      <c r="AJ87" s="64"/>
      <c r="AK87" s="64"/>
      <c r="AL87" s="64"/>
      <c r="AM87" s="64"/>
      <c r="AN87" s="49"/>
    </row>
    <row r="88" spans="1:40" x14ac:dyDescent="0.25">
      <c r="W88" s="134">
        <v>82</v>
      </c>
      <c r="X88" s="19">
        <f t="shared" si="15"/>
        <v>48.8</v>
      </c>
      <c r="Y88" s="191" t="s">
        <v>245</v>
      </c>
      <c r="Z88" s="148"/>
      <c r="AA88" s="148"/>
      <c r="AB88" s="148"/>
      <c r="AC88" s="169"/>
      <c r="AD88" s="169">
        <v>48.8</v>
      </c>
      <c r="AE88" s="64"/>
      <c r="AF88" s="64"/>
      <c r="AG88" s="64"/>
      <c r="AH88" s="64"/>
      <c r="AI88" s="64"/>
      <c r="AJ88" s="64"/>
      <c r="AK88" s="64"/>
      <c r="AL88" s="64"/>
      <c r="AM88" s="64"/>
      <c r="AN88" s="49"/>
    </row>
    <row r="89" spans="1:40" x14ac:dyDescent="0.25">
      <c r="W89" s="134">
        <v>83</v>
      </c>
      <c r="X89" s="19">
        <f t="shared" si="15"/>
        <v>48.2</v>
      </c>
      <c r="Y89" s="18" t="s">
        <v>199</v>
      </c>
      <c r="Z89" s="169"/>
      <c r="AA89" s="169"/>
      <c r="AB89" s="169"/>
      <c r="AC89" s="169">
        <v>11</v>
      </c>
      <c r="AD89" s="169">
        <v>37.200000000000003</v>
      </c>
      <c r="AE89" s="148"/>
      <c r="AF89" s="148"/>
      <c r="AG89" s="148"/>
      <c r="AH89" s="148"/>
      <c r="AI89" s="148"/>
      <c r="AJ89" s="148"/>
      <c r="AK89" s="148"/>
      <c r="AL89" s="148"/>
      <c r="AM89" s="148"/>
      <c r="AN89" s="64"/>
    </row>
    <row r="90" spans="1:40" ht="15.75" x14ac:dyDescent="0.25">
      <c r="W90" s="134">
        <v>84</v>
      </c>
      <c r="X90" s="70">
        <f t="shared" si="15"/>
        <v>47.2</v>
      </c>
      <c r="Y90" s="71" t="s">
        <v>73</v>
      </c>
      <c r="Z90" s="49">
        <v>16.399999999999999</v>
      </c>
      <c r="AA90" s="154">
        <v>9</v>
      </c>
      <c r="AB90" s="49">
        <v>21.8</v>
      </c>
      <c r="AC90" s="49"/>
      <c r="AD90" s="49"/>
      <c r="AE90" s="64"/>
      <c r="AF90" s="64"/>
      <c r="AG90" s="64"/>
      <c r="AH90" s="64"/>
      <c r="AI90" s="64"/>
      <c r="AJ90" s="64"/>
      <c r="AK90" s="64"/>
      <c r="AL90" s="64"/>
      <c r="AM90" s="64"/>
      <c r="AN90" s="64"/>
    </row>
    <row r="91" spans="1:40" x14ac:dyDescent="0.25">
      <c r="W91" s="134">
        <v>85</v>
      </c>
      <c r="X91" s="194">
        <f>SUM(Z91:AN91)</f>
        <v>44</v>
      </c>
      <c r="Y91" s="195" t="s">
        <v>236</v>
      </c>
      <c r="Z91" s="148"/>
      <c r="AA91" s="148"/>
      <c r="AB91" s="148"/>
      <c r="AC91" s="169"/>
      <c r="AD91" s="169">
        <v>44</v>
      </c>
      <c r="AE91" s="64"/>
      <c r="AF91" s="64"/>
      <c r="AG91" s="64"/>
      <c r="AH91" s="64"/>
      <c r="AI91" s="64"/>
      <c r="AJ91" s="64"/>
      <c r="AK91" s="64"/>
      <c r="AL91" s="64"/>
      <c r="AM91" s="64"/>
      <c r="AN91" s="64"/>
    </row>
    <row r="92" spans="1:40" x14ac:dyDescent="0.25">
      <c r="W92" s="134">
        <v>86</v>
      </c>
      <c r="X92" s="194">
        <f>SUM(Z92:AN92)</f>
        <v>44</v>
      </c>
      <c r="Y92" s="195" t="s">
        <v>257</v>
      </c>
      <c r="Z92" s="148"/>
      <c r="AA92" s="148"/>
      <c r="AB92" s="148"/>
      <c r="AC92" s="169"/>
      <c r="AD92" s="169">
        <v>44</v>
      </c>
      <c r="AE92" s="49"/>
      <c r="AF92" s="49"/>
      <c r="AG92" s="49"/>
      <c r="AH92" s="49"/>
      <c r="AI92" s="49"/>
      <c r="AJ92" s="49"/>
      <c r="AK92" s="49"/>
      <c r="AL92" s="49"/>
      <c r="AM92" s="49"/>
      <c r="AN92" s="64"/>
    </row>
    <row r="93" spans="1:40" ht="15.75" x14ac:dyDescent="0.25">
      <c r="W93" s="134">
        <v>87</v>
      </c>
      <c r="X93" s="70">
        <f>SUM(Z93:AM93)</f>
        <v>41.2</v>
      </c>
      <c r="Y93" s="71" t="s">
        <v>34</v>
      </c>
      <c r="Z93" s="49">
        <v>22</v>
      </c>
      <c r="AA93" s="154">
        <v>19.2</v>
      </c>
      <c r="AB93" s="49"/>
      <c r="AC93" s="49"/>
      <c r="AD93" s="49"/>
      <c r="AE93" s="64"/>
      <c r="AF93" s="64"/>
      <c r="AG93" s="64"/>
      <c r="AH93" s="64"/>
      <c r="AI93" s="64"/>
      <c r="AJ93" s="64"/>
      <c r="AK93" s="64"/>
      <c r="AL93" s="64"/>
      <c r="AM93" s="64"/>
      <c r="AN93" s="148"/>
    </row>
    <row r="94" spans="1:40" x14ac:dyDescent="0.25">
      <c r="W94" s="134">
        <v>88</v>
      </c>
      <c r="X94" s="78">
        <f>SUM(Z94:AM94)</f>
        <v>40</v>
      </c>
      <c r="Y94" s="79" t="s">
        <v>105</v>
      </c>
      <c r="Z94" s="49"/>
      <c r="AA94" s="154"/>
      <c r="AB94" s="49">
        <v>25</v>
      </c>
      <c r="AC94" s="49">
        <v>15</v>
      </c>
      <c r="AD94" s="49"/>
      <c r="AE94" s="148"/>
      <c r="AF94" s="148"/>
      <c r="AG94" s="148"/>
      <c r="AH94" s="148"/>
      <c r="AI94" s="148"/>
      <c r="AJ94" s="148"/>
      <c r="AK94" s="148"/>
      <c r="AL94" s="148"/>
      <c r="AM94" s="148"/>
      <c r="AN94" s="64"/>
    </row>
    <row r="95" spans="1:40" x14ac:dyDescent="0.25">
      <c r="W95" s="134">
        <v>89</v>
      </c>
      <c r="X95" s="173">
        <f>SUM(Z95:AM95)</f>
        <v>40</v>
      </c>
      <c r="Y95" s="37" t="s">
        <v>194</v>
      </c>
      <c r="Z95" s="169"/>
      <c r="AA95" s="169"/>
      <c r="AB95" s="169">
        <v>6</v>
      </c>
      <c r="AC95" s="169">
        <v>34</v>
      </c>
      <c r="AD95" s="169"/>
      <c r="AE95" s="49"/>
      <c r="AF95" s="49"/>
      <c r="AG95" s="49"/>
      <c r="AH95" s="49"/>
      <c r="AI95" s="49"/>
      <c r="AJ95" s="49"/>
      <c r="AK95" s="49"/>
      <c r="AL95" s="49"/>
      <c r="AM95" s="49"/>
      <c r="AN95" s="64"/>
    </row>
    <row r="96" spans="1:40" x14ac:dyDescent="0.25">
      <c r="W96" s="134">
        <v>90</v>
      </c>
      <c r="X96" s="166">
        <f>SUM(Z96:AN96)</f>
        <v>37.9</v>
      </c>
      <c r="Y96" s="191" t="s">
        <v>176</v>
      </c>
      <c r="Z96" s="169"/>
      <c r="AA96" s="170">
        <v>1</v>
      </c>
      <c r="AB96" s="169"/>
      <c r="AC96" s="169"/>
      <c r="AD96" s="169">
        <v>36.9</v>
      </c>
      <c r="AE96" s="49"/>
      <c r="AF96" s="49"/>
      <c r="AG96" s="49"/>
      <c r="AH96" s="49"/>
      <c r="AI96" s="49"/>
      <c r="AJ96" s="49"/>
      <c r="AK96" s="49"/>
      <c r="AL96" s="49"/>
      <c r="AM96" s="49"/>
      <c r="AN96" s="148"/>
    </row>
    <row r="97" spans="23:40" x14ac:dyDescent="0.25">
      <c r="W97" s="134">
        <v>91</v>
      </c>
      <c r="X97" s="192">
        <f>SUM(Z97:AN97)</f>
        <v>37.200000000000003</v>
      </c>
      <c r="Y97" s="191" t="s">
        <v>237</v>
      </c>
      <c r="Z97" s="148"/>
      <c r="AA97" s="148"/>
      <c r="AB97" s="148"/>
      <c r="AC97" s="169"/>
      <c r="AD97" s="169">
        <v>37.200000000000003</v>
      </c>
      <c r="AE97" s="49"/>
      <c r="AF97" s="49"/>
      <c r="AG97" s="49"/>
      <c r="AH97" s="49"/>
      <c r="AI97" s="49"/>
      <c r="AJ97" s="49"/>
      <c r="AK97" s="49"/>
      <c r="AL97" s="49"/>
      <c r="AM97" s="49"/>
      <c r="AN97" s="148"/>
    </row>
    <row r="98" spans="23:40" ht="15.75" x14ac:dyDescent="0.25">
      <c r="W98" s="134">
        <v>92</v>
      </c>
      <c r="X98" s="144">
        <f t="shared" ref="X98:X104" si="18">SUM(Z98:AM98)</f>
        <v>37</v>
      </c>
      <c r="Y98" s="145" t="s">
        <v>46</v>
      </c>
      <c r="Z98" s="49">
        <v>7</v>
      </c>
      <c r="AA98" s="154"/>
      <c r="AB98" s="49"/>
      <c r="AC98" s="49"/>
      <c r="AD98" s="49">
        <v>30</v>
      </c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</row>
    <row r="99" spans="23:40" ht="15.75" x14ac:dyDescent="0.25">
      <c r="W99" s="134">
        <v>93</v>
      </c>
      <c r="X99" s="70">
        <f t="shared" si="18"/>
        <v>35.799999999999997</v>
      </c>
      <c r="Y99" s="71" t="s">
        <v>122</v>
      </c>
      <c r="Z99" s="49">
        <v>35.799999999999997</v>
      </c>
      <c r="AA99" s="154"/>
      <c r="AB99" s="49"/>
      <c r="AC99" s="49"/>
      <c r="AD99" s="49"/>
      <c r="AE99" s="64"/>
      <c r="AF99" s="64"/>
      <c r="AG99" s="64"/>
      <c r="AH99" s="64"/>
      <c r="AI99" s="64"/>
      <c r="AJ99" s="64"/>
      <c r="AK99" s="64"/>
      <c r="AL99" s="64"/>
      <c r="AM99" s="64"/>
      <c r="AN99" s="148"/>
    </row>
    <row r="100" spans="23:40" x14ac:dyDescent="0.25">
      <c r="W100" s="134">
        <v>94</v>
      </c>
      <c r="X100" s="173">
        <f t="shared" si="18"/>
        <v>35</v>
      </c>
      <c r="Y100" s="37" t="s">
        <v>198</v>
      </c>
      <c r="Z100" s="169"/>
      <c r="AA100" s="169"/>
      <c r="AB100" s="169"/>
      <c r="AC100" s="169">
        <v>35</v>
      </c>
      <c r="AD100" s="169"/>
      <c r="AE100" s="64"/>
      <c r="AF100" s="64"/>
      <c r="AG100" s="64"/>
      <c r="AH100" s="64"/>
      <c r="AI100" s="64"/>
      <c r="AJ100" s="64"/>
      <c r="AK100" s="64"/>
      <c r="AL100" s="64"/>
      <c r="AM100" s="64"/>
      <c r="AN100" s="148"/>
    </row>
    <row r="101" spans="23:40" x14ac:dyDescent="0.25">
      <c r="W101" s="134">
        <v>95</v>
      </c>
      <c r="X101" s="19">
        <f t="shared" si="18"/>
        <v>34.200000000000003</v>
      </c>
      <c r="Y101" s="18" t="s">
        <v>201</v>
      </c>
      <c r="Z101" s="169"/>
      <c r="AA101" s="169"/>
      <c r="AB101" s="169"/>
      <c r="AC101" s="169">
        <v>14</v>
      </c>
      <c r="AD101" s="204">
        <v>20.2</v>
      </c>
      <c r="AE101" s="64"/>
      <c r="AF101" s="64"/>
      <c r="AG101" s="64"/>
      <c r="AH101" s="64"/>
      <c r="AI101" s="64"/>
      <c r="AJ101" s="64"/>
      <c r="AK101" s="64"/>
      <c r="AL101" s="64"/>
      <c r="AM101" s="64"/>
      <c r="AN101" s="148"/>
    </row>
    <row r="102" spans="23:40" ht="15.75" x14ac:dyDescent="0.25">
      <c r="W102" s="134">
        <v>96</v>
      </c>
      <c r="X102" s="70">
        <f t="shared" si="18"/>
        <v>31.8</v>
      </c>
      <c r="Y102" s="71" t="s">
        <v>222</v>
      </c>
      <c r="Z102" s="49">
        <v>31.8</v>
      </c>
      <c r="AA102" s="154"/>
      <c r="AB102" s="49"/>
      <c r="AC102" s="49"/>
      <c r="AD102" s="49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</row>
    <row r="103" spans="23:40" x14ac:dyDescent="0.25">
      <c r="W103" s="134">
        <v>97</v>
      </c>
      <c r="X103" s="19">
        <f t="shared" si="18"/>
        <v>31.6</v>
      </c>
      <c r="Y103" s="18" t="s">
        <v>220</v>
      </c>
      <c r="Z103" s="169"/>
      <c r="AA103" s="169"/>
      <c r="AB103" s="169"/>
      <c r="AC103" s="169">
        <v>17</v>
      </c>
      <c r="AD103" s="169">
        <v>14.6</v>
      </c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</row>
    <row r="104" spans="23:40" x14ac:dyDescent="0.25">
      <c r="W104" s="134">
        <v>98</v>
      </c>
      <c r="X104" s="78">
        <f t="shared" si="18"/>
        <v>31</v>
      </c>
      <c r="Y104" s="79" t="s">
        <v>115</v>
      </c>
      <c r="Z104" s="49"/>
      <c r="AA104" s="154">
        <v>6</v>
      </c>
      <c r="AB104" s="49">
        <v>25</v>
      </c>
      <c r="AC104" s="49"/>
      <c r="AD104" s="49"/>
      <c r="AE104" s="64"/>
      <c r="AF104" s="64"/>
      <c r="AG104" s="64"/>
      <c r="AH104" s="64"/>
      <c r="AI104" s="64"/>
      <c r="AJ104" s="64"/>
      <c r="AK104" s="64"/>
      <c r="AL104" s="64"/>
      <c r="AM104" s="64"/>
      <c r="AN104" s="148"/>
    </row>
    <row r="105" spans="23:40" x14ac:dyDescent="0.25">
      <c r="W105" s="134">
        <v>99</v>
      </c>
      <c r="X105" s="194">
        <f>SUM(Z105:AN105)</f>
        <v>30</v>
      </c>
      <c r="Y105" s="195" t="s">
        <v>244</v>
      </c>
      <c r="Z105" s="148"/>
      <c r="AA105" s="148"/>
      <c r="AB105" s="148"/>
      <c r="AC105" s="169"/>
      <c r="AD105" s="169">
        <v>30</v>
      </c>
      <c r="AE105" s="64"/>
      <c r="AF105" s="64"/>
      <c r="AG105" s="64"/>
      <c r="AH105" s="64"/>
      <c r="AI105" s="64"/>
      <c r="AJ105" s="64"/>
      <c r="AK105" s="64"/>
      <c r="AL105" s="64"/>
      <c r="AM105" s="64"/>
      <c r="AN105" s="148"/>
    </row>
    <row r="106" spans="23:40" ht="15.75" x14ac:dyDescent="0.25">
      <c r="W106" s="134">
        <v>100</v>
      </c>
      <c r="X106" s="70">
        <f>SUM(Z106:AM106)</f>
        <v>30</v>
      </c>
      <c r="Y106" s="71" t="s">
        <v>42</v>
      </c>
      <c r="Z106" s="49">
        <v>30</v>
      </c>
      <c r="AA106" s="154"/>
      <c r="AB106" s="49"/>
      <c r="AC106" s="49"/>
      <c r="AD106" s="49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</row>
    <row r="107" spans="23:40" x14ac:dyDescent="0.25">
      <c r="W107" s="134">
        <v>101</v>
      </c>
      <c r="X107" s="194">
        <f>SUM(Z107:AN107)</f>
        <v>28</v>
      </c>
      <c r="Y107" s="195" t="s">
        <v>259</v>
      </c>
      <c r="Z107" s="148"/>
      <c r="AA107" s="148"/>
      <c r="AB107" s="148"/>
      <c r="AC107" s="169"/>
      <c r="AD107" s="204">
        <v>28</v>
      </c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</row>
    <row r="108" spans="23:40" x14ac:dyDescent="0.25">
      <c r="W108" s="134">
        <v>102</v>
      </c>
      <c r="X108" s="194">
        <f>SUM(Z108:AN108)</f>
        <v>25</v>
      </c>
      <c r="Y108" s="195" t="s">
        <v>238</v>
      </c>
      <c r="Z108" s="148"/>
      <c r="AA108" s="164"/>
      <c r="AB108" s="164"/>
      <c r="AC108" s="171"/>
      <c r="AD108" s="171">
        <v>25</v>
      </c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</row>
    <row r="109" spans="23:40" x14ac:dyDescent="0.25">
      <c r="W109" s="134">
        <v>103</v>
      </c>
      <c r="X109" s="194">
        <f>SUM(Z109:AN109)</f>
        <v>22</v>
      </c>
      <c r="Y109" s="195" t="s">
        <v>241</v>
      </c>
      <c r="Z109" s="148"/>
      <c r="AA109" s="148"/>
      <c r="AB109" s="148"/>
      <c r="AC109" s="169"/>
      <c r="AD109" s="169">
        <v>22</v>
      </c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</row>
    <row r="110" spans="23:40" ht="15.75" x14ac:dyDescent="0.25">
      <c r="W110" s="134">
        <v>104</v>
      </c>
      <c r="X110" s="70">
        <f>SUM(Z110:AM110)</f>
        <v>19</v>
      </c>
      <c r="Y110" s="71" t="s">
        <v>40</v>
      </c>
      <c r="Z110" s="49">
        <v>19</v>
      </c>
      <c r="AA110" s="154"/>
      <c r="AB110" s="49"/>
      <c r="AC110" s="49"/>
      <c r="AD110" s="49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</row>
    <row r="111" spans="23:40" ht="15.75" x14ac:dyDescent="0.25">
      <c r="W111" s="134">
        <v>105</v>
      </c>
      <c r="X111" s="70">
        <f>SUM(Z111:AM111)</f>
        <v>19</v>
      </c>
      <c r="Y111" s="71" t="s">
        <v>43</v>
      </c>
      <c r="Z111" s="49">
        <v>19</v>
      </c>
      <c r="AA111" s="154"/>
      <c r="AB111" s="49"/>
      <c r="AC111" s="49"/>
      <c r="AD111" s="49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</row>
    <row r="112" spans="23:40" ht="15.75" x14ac:dyDescent="0.25">
      <c r="W112" s="134">
        <v>106</v>
      </c>
      <c r="X112" s="70">
        <f>SUM(Z112:AM112)</f>
        <v>18</v>
      </c>
      <c r="Y112" s="71" t="s">
        <v>44</v>
      </c>
      <c r="Z112" s="49">
        <v>18</v>
      </c>
      <c r="AA112" s="154"/>
      <c r="AB112" s="49"/>
      <c r="AC112" s="49"/>
      <c r="AD112" s="49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</row>
    <row r="113" spans="23:40" x14ac:dyDescent="0.25">
      <c r="W113" s="134">
        <v>107</v>
      </c>
      <c r="X113" s="194">
        <f>SUM(Z113:AN113)</f>
        <v>17</v>
      </c>
      <c r="Y113" s="195" t="s">
        <v>239</v>
      </c>
      <c r="Z113" s="148"/>
      <c r="AA113" s="148"/>
      <c r="AB113" s="148"/>
      <c r="AC113" s="169"/>
      <c r="AD113" s="169">
        <v>17</v>
      </c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</row>
    <row r="114" spans="23:40" x14ac:dyDescent="0.25">
      <c r="W114" s="134">
        <v>108</v>
      </c>
      <c r="X114" s="78">
        <f>SUM(Z114:AM114)</f>
        <v>16</v>
      </c>
      <c r="Y114" s="79" t="s">
        <v>107</v>
      </c>
      <c r="Z114" s="49"/>
      <c r="AA114" s="154"/>
      <c r="AB114" s="49">
        <v>16</v>
      </c>
      <c r="AC114" s="49"/>
      <c r="AD114" s="49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</row>
    <row r="115" spans="23:40" x14ac:dyDescent="0.25">
      <c r="W115" s="134">
        <v>109</v>
      </c>
      <c r="X115" s="172">
        <f>SUM(Z115:AM115)</f>
        <v>16</v>
      </c>
      <c r="Y115" s="79" t="s">
        <v>109</v>
      </c>
      <c r="Z115" s="49"/>
      <c r="AA115" s="154">
        <v>2</v>
      </c>
      <c r="AB115" s="49">
        <v>14</v>
      </c>
      <c r="AC115" s="49"/>
      <c r="AD115" s="49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</row>
    <row r="116" spans="23:40" x14ac:dyDescent="0.25">
      <c r="W116" s="134">
        <v>110</v>
      </c>
      <c r="X116" s="172">
        <f>SUM(Z116:AM116)</f>
        <v>15</v>
      </c>
      <c r="Y116" s="79" t="s">
        <v>274</v>
      </c>
      <c r="Z116" s="49"/>
      <c r="AA116" s="154">
        <v>1</v>
      </c>
      <c r="AB116" s="49">
        <v>14</v>
      </c>
      <c r="AC116" s="49"/>
      <c r="AD116" s="49"/>
      <c r="AE116" s="148"/>
      <c r="AF116" s="148"/>
      <c r="AG116" s="148"/>
      <c r="AH116" s="148"/>
      <c r="AI116" s="148"/>
      <c r="AJ116" s="148"/>
      <c r="AK116" s="148"/>
      <c r="AL116" s="148"/>
      <c r="AM116" s="148"/>
      <c r="AN116" s="148"/>
    </row>
    <row r="117" spans="23:40" x14ac:dyDescent="0.25">
      <c r="W117" s="134">
        <v>111</v>
      </c>
      <c r="X117" s="194">
        <f>SUM(Z117:AN117)</f>
        <v>13</v>
      </c>
      <c r="Y117" s="195" t="s">
        <v>243</v>
      </c>
      <c r="Z117" s="148"/>
      <c r="AA117" s="148"/>
      <c r="AB117" s="148"/>
      <c r="AC117" s="169"/>
      <c r="AD117" s="204">
        <v>13</v>
      </c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</row>
    <row r="118" spans="23:40" x14ac:dyDescent="0.25">
      <c r="W118" s="134">
        <v>112</v>
      </c>
      <c r="X118" s="194">
        <f>SUM(Z118:AN118)</f>
        <v>12</v>
      </c>
      <c r="Y118" s="195" t="s">
        <v>258</v>
      </c>
      <c r="Z118" s="148"/>
      <c r="AA118" s="148"/>
      <c r="AB118" s="148"/>
      <c r="AC118" s="169"/>
      <c r="AD118" s="169">
        <v>12</v>
      </c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</row>
    <row r="119" spans="23:40" x14ac:dyDescent="0.25">
      <c r="W119" s="134">
        <v>113</v>
      </c>
      <c r="X119" s="78">
        <f>SUM(Z119:AM119)</f>
        <v>6</v>
      </c>
      <c r="Y119" s="79" t="s">
        <v>184</v>
      </c>
      <c r="Z119" s="49"/>
      <c r="AA119" s="154"/>
      <c r="AB119" s="49">
        <v>6</v>
      </c>
      <c r="AC119" s="49"/>
      <c r="AD119" s="49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</row>
    <row r="120" spans="23:40" x14ac:dyDescent="0.25">
      <c r="W120" s="134">
        <v>114</v>
      </c>
      <c r="X120" s="173">
        <f>SUM(Z120:AN120)</f>
        <v>6</v>
      </c>
      <c r="Y120" s="147" t="s">
        <v>235</v>
      </c>
      <c r="Z120" s="169"/>
      <c r="AA120" s="169"/>
      <c r="AB120" s="169"/>
      <c r="AC120" s="169">
        <v>6</v>
      </c>
      <c r="AD120" s="169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</row>
    <row r="121" spans="23:40" x14ac:dyDescent="0.25">
      <c r="W121" s="134">
        <v>115</v>
      </c>
      <c r="X121" s="78">
        <f>SUM(Z121:AM121)</f>
        <v>4</v>
      </c>
      <c r="Y121" s="79" t="s">
        <v>166</v>
      </c>
      <c r="Z121" s="169"/>
      <c r="AA121" s="170">
        <v>4</v>
      </c>
      <c r="AB121" s="169"/>
      <c r="AC121" s="169"/>
      <c r="AD121" s="169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</row>
    <row r="122" spans="23:40" x14ac:dyDescent="0.25">
      <c r="W122" s="134">
        <v>116</v>
      </c>
      <c r="X122" s="194">
        <f t="shared" ref="X122:X131" si="19">SUM(Z122:AN122)</f>
        <v>1</v>
      </c>
      <c r="Y122" s="195" t="s">
        <v>240</v>
      </c>
      <c r="Z122" s="148"/>
      <c r="AA122" s="148"/>
      <c r="AB122" s="148"/>
      <c r="AC122" s="169"/>
      <c r="AD122" s="169">
        <v>1</v>
      </c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</row>
    <row r="123" spans="23:40" x14ac:dyDescent="0.25">
      <c r="W123" s="134">
        <v>117</v>
      </c>
      <c r="X123" s="210">
        <f t="shared" si="19"/>
        <v>0</v>
      </c>
      <c r="Y123" s="147" t="s">
        <v>264</v>
      </c>
      <c r="Z123" s="148"/>
      <c r="AA123" s="148"/>
      <c r="AB123" s="148"/>
      <c r="AC123" s="169"/>
      <c r="AD123" s="169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</row>
    <row r="124" spans="23:40" x14ac:dyDescent="0.25">
      <c r="W124" s="134">
        <v>118</v>
      </c>
      <c r="X124" s="210">
        <f t="shared" si="19"/>
        <v>0</v>
      </c>
      <c r="Y124" s="147" t="s">
        <v>272</v>
      </c>
      <c r="Z124" s="148"/>
      <c r="AA124" s="148"/>
      <c r="AB124" s="148"/>
      <c r="AC124" s="169"/>
      <c r="AD124" s="169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</row>
    <row r="125" spans="23:40" x14ac:dyDescent="0.25">
      <c r="W125" s="134">
        <v>119</v>
      </c>
      <c r="X125" s="210">
        <f t="shared" si="19"/>
        <v>0</v>
      </c>
      <c r="Y125" s="147" t="s">
        <v>265</v>
      </c>
      <c r="Z125" s="148"/>
      <c r="AA125" s="148"/>
      <c r="AB125" s="148"/>
      <c r="AC125" s="169"/>
      <c r="AD125" s="169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</row>
    <row r="126" spans="23:40" x14ac:dyDescent="0.25">
      <c r="W126" s="134">
        <v>120</v>
      </c>
      <c r="X126" s="210">
        <f t="shared" si="19"/>
        <v>0</v>
      </c>
      <c r="Y126" s="147" t="s">
        <v>267</v>
      </c>
      <c r="Z126" s="148"/>
      <c r="AA126" s="148"/>
      <c r="AB126" s="148"/>
      <c r="AC126" s="169"/>
      <c r="AD126" s="169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</row>
    <row r="127" spans="23:40" x14ac:dyDescent="0.25">
      <c r="W127" s="134">
        <v>121</v>
      </c>
      <c r="X127" s="210">
        <f t="shared" si="19"/>
        <v>0</v>
      </c>
      <c r="Y127" s="147" t="s">
        <v>268</v>
      </c>
      <c r="Z127" s="148"/>
      <c r="AA127" s="148"/>
      <c r="AB127" s="148"/>
      <c r="AC127" s="169"/>
      <c r="AD127" s="169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</row>
    <row r="128" spans="23:40" x14ac:dyDescent="0.25">
      <c r="W128" s="134">
        <v>122</v>
      </c>
      <c r="X128" s="210">
        <f t="shared" si="19"/>
        <v>0</v>
      </c>
      <c r="Y128" s="147" t="s">
        <v>269</v>
      </c>
      <c r="Z128" s="148"/>
      <c r="AA128" s="148"/>
      <c r="AB128" s="148"/>
      <c r="AC128" s="169"/>
      <c r="AD128" s="169"/>
      <c r="AE128" s="148"/>
      <c r="AF128" s="148"/>
      <c r="AG128" s="148"/>
      <c r="AH128" s="148"/>
      <c r="AI128" s="148"/>
      <c r="AJ128" s="148"/>
      <c r="AK128" s="148"/>
      <c r="AL128" s="148"/>
      <c r="AM128" s="148"/>
      <c r="AN128" s="148"/>
    </row>
    <row r="129" spans="23:40" x14ac:dyDescent="0.25">
      <c r="W129" s="134">
        <v>123</v>
      </c>
      <c r="X129" s="210">
        <f t="shared" si="19"/>
        <v>0</v>
      </c>
      <c r="Y129" s="147" t="s">
        <v>270</v>
      </c>
      <c r="Z129" s="148"/>
      <c r="AA129" s="148"/>
      <c r="AB129" s="148"/>
      <c r="AC129" s="169"/>
      <c r="AD129" s="169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</row>
    <row r="130" spans="23:40" x14ac:dyDescent="0.25">
      <c r="W130" s="134">
        <v>124</v>
      </c>
      <c r="X130" s="210">
        <f t="shared" si="19"/>
        <v>0</v>
      </c>
      <c r="Y130" s="147" t="s">
        <v>271</v>
      </c>
      <c r="Z130" s="148"/>
      <c r="AA130" s="148"/>
      <c r="AB130" s="148"/>
      <c r="AC130" s="169"/>
      <c r="AD130" s="169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</row>
    <row r="131" spans="23:40" x14ac:dyDescent="0.25">
      <c r="W131" s="134">
        <v>125</v>
      </c>
      <c r="X131" s="210">
        <f t="shared" si="19"/>
        <v>0</v>
      </c>
      <c r="Y131" s="147" t="s">
        <v>273</v>
      </c>
      <c r="Z131" s="148"/>
      <c r="AA131" s="148"/>
      <c r="AB131" s="148"/>
      <c r="AC131" s="169"/>
      <c r="AD131" s="169"/>
      <c r="AE131" s="148"/>
      <c r="AF131" s="148"/>
      <c r="AG131" s="148"/>
      <c r="AH131" s="148"/>
      <c r="AI131" s="148"/>
      <c r="AJ131" s="148"/>
      <c r="AK131" s="148"/>
      <c r="AL131" s="148"/>
      <c r="AM131" s="148"/>
      <c r="AN131" s="148"/>
    </row>
  </sheetData>
  <sortState xmlns:xlrd2="http://schemas.microsoft.com/office/spreadsheetml/2017/richdata2" ref="X7:AD131">
    <sortCondition descending="1" ref="X7:X131"/>
  </sortState>
  <mergeCells count="1">
    <mergeCell ref="B1:S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N121"/>
  <sheetViews>
    <sheetView topLeftCell="O40" zoomScale="70" zoomScaleNormal="70" workbookViewId="0">
      <selection activeCell="T69" sqref="T69"/>
    </sheetView>
  </sheetViews>
  <sheetFormatPr defaultRowHeight="15" x14ac:dyDescent="0.25"/>
  <cols>
    <col min="2" max="2" width="24.7109375" customWidth="1"/>
    <col min="3" max="3" width="14.28515625" customWidth="1"/>
    <col min="4" max="4" width="12.42578125" customWidth="1"/>
    <col min="8" max="8" width="14.28515625" customWidth="1"/>
    <col min="11" max="11" width="13.5703125" customWidth="1"/>
    <col min="15" max="15" width="12.5703125" customWidth="1"/>
    <col min="16" max="16" width="18" customWidth="1"/>
    <col min="19" max="19" width="17.28515625" customWidth="1"/>
    <col min="20" max="20" width="22.28515625" customWidth="1"/>
    <col min="21" max="21" width="14" customWidth="1"/>
    <col min="22" max="22" width="9.42578125" customWidth="1"/>
    <col min="23" max="23" width="11.7109375" customWidth="1"/>
    <col min="24" max="24" width="10.42578125" customWidth="1"/>
    <col min="25" max="25" width="29.5703125" customWidth="1"/>
    <col min="26" max="26" width="6.28515625" customWidth="1"/>
    <col min="27" max="27" width="9.42578125" customWidth="1"/>
    <col min="28" max="28" width="8.85546875" customWidth="1"/>
    <col min="29" max="30" width="8.42578125" customWidth="1"/>
    <col min="32" max="32" width="9" customWidth="1"/>
    <col min="34" max="34" width="9.140625" customWidth="1"/>
    <col min="35" max="35" width="10.28515625" customWidth="1"/>
    <col min="38" max="38" width="8.7109375" customWidth="1"/>
    <col min="41" max="41" width="10.7109375" customWidth="1"/>
    <col min="42" max="42" width="11.140625" customWidth="1"/>
    <col min="43" max="43" width="21.7109375" customWidth="1"/>
  </cols>
  <sheetData>
    <row r="1" spans="2:40" x14ac:dyDescent="0.25">
      <c r="B1" s="363" t="s">
        <v>190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</row>
    <row r="2" spans="2:40" x14ac:dyDescent="0.25"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</row>
    <row r="3" spans="2:40" x14ac:dyDescent="0.25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</row>
    <row r="4" spans="2:40" x14ac:dyDescent="0.25">
      <c r="B4" t="s">
        <v>0</v>
      </c>
      <c r="C4" s="6" t="s">
        <v>48</v>
      </c>
      <c r="D4" s="10"/>
      <c r="E4" s="10"/>
      <c r="F4" s="11"/>
      <c r="G4" s="4" t="s">
        <v>49</v>
      </c>
      <c r="H4" s="5"/>
      <c r="I4" s="5"/>
      <c r="J4" s="5"/>
      <c r="K4" s="5"/>
      <c r="L4" s="3" t="s">
        <v>221</v>
      </c>
      <c r="M4" s="3"/>
      <c r="N4" s="3"/>
      <c r="O4" s="3"/>
      <c r="P4" s="9" t="s">
        <v>57</v>
      </c>
      <c r="Q4" s="7"/>
      <c r="R4" s="161" t="s">
        <v>191</v>
      </c>
      <c r="S4" s="8" t="s">
        <v>59</v>
      </c>
      <c r="X4" s="35"/>
      <c r="Y4" s="36"/>
      <c r="Z4" s="30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2"/>
    </row>
    <row r="5" spans="2:40" ht="18.75" customHeight="1" x14ac:dyDescent="0.25">
      <c r="D5" t="s">
        <v>75</v>
      </c>
      <c r="E5" t="s">
        <v>76</v>
      </c>
      <c r="F5" t="s">
        <v>77</v>
      </c>
      <c r="G5" t="s">
        <v>50</v>
      </c>
      <c r="P5" s="9"/>
      <c r="Q5" s="7"/>
      <c r="R5" s="161"/>
      <c r="X5" s="35"/>
      <c r="Y5" s="44">
        <v>43902</v>
      </c>
      <c r="Z5" s="196">
        <v>2017</v>
      </c>
      <c r="AA5" s="197">
        <v>2018</v>
      </c>
      <c r="AB5" s="197">
        <v>2019</v>
      </c>
      <c r="AC5" s="197">
        <v>2020</v>
      </c>
      <c r="AD5" s="50">
        <v>2021</v>
      </c>
      <c r="AE5" s="50">
        <v>2022</v>
      </c>
      <c r="AF5" s="50">
        <v>2023</v>
      </c>
      <c r="AG5" s="50">
        <v>2024</v>
      </c>
      <c r="AH5" s="50">
        <v>2025</v>
      </c>
      <c r="AI5" s="50">
        <v>2026</v>
      </c>
      <c r="AJ5" s="50">
        <v>2027</v>
      </c>
      <c r="AK5" s="50">
        <v>2028</v>
      </c>
      <c r="AL5" s="50">
        <v>2029</v>
      </c>
      <c r="AM5" s="50">
        <v>2030</v>
      </c>
      <c r="AN5" s="50"/>
    </row>
    <row r="6" spans="2:40" x14ac:dyDescent="0.25">
      <c r="G6" s="2" t="s">
        <v>53</v>
      </c>
      <c r="H6" t="s">
        <v>51</v>
      </c>
      <c r="I6" t="s">
        <v>52</v>
      </c>
      <c r="J6" t="s">
        <v>54</v>
      </c>
      <c r="K6" t="s">
        <v>56</v>
      </c>
      <c r="L6" t="s">
        <v>51</v>
      </c>
      <c r="M6" t="s">
        <v>52</v>
      </c>
      <c r="N6" t="s">
        <v>54</v>
      </c>
      <c r="O6" t="s">
        <v>56</v>
      </c>
      <c r="P6" t="s">
        <v>58</v>
      </c>
      <c r="Q6" t="s">
        <v>56</v>
      </c>
      <c r="R6" s="161"/>
      <c r="X6" s="35"/>
      <c r="Z6" s="198"/>
      <c r="AA6" s="197"/>
      <c r="AB6" s="199"/>
      <c r="AC6" s="199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</row>
    <row r="7" spans="2:40" ht="15.75" x14ac:dyDescent="0.25">
      <c r="B7" s="14" t="s">
        <v>4</v>
      </c>
      <c r="C7" s="15">
        <v>62</v>
      </c>
      <c r="D7" s="15">
        <v>3.9</v>
      </c>
      <c r="E7" s="15">
        <v>22</v>
      </c>
      <c r="F7" s="15">
        <f>D7*E7</f>
        <v>85.8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15">
        <v>8</v>
      </c>
      <c r="M7" s="15">
        <v>8</v>
      </c>
      <c r="N7" s="15">
        <v>8</v>
      </c>
      <c r="O7" s="15"/>
      <c r="P7" s="15">
        <v>10</v>
      </c>
      <c r="Q7" s="15"/>
      <c r="R7" s="181"/>
      <c r="S7" s="21">
        <f>SUM(F7:R7)+C7</f>
        <v>201.8</v>
      </c>
      <c r="T7" s="14" t="s">
        <v>4</v>
      </c>
      <c r="W7">
        <v>1</v>
      </c>
      <c r="X7" s="47">
        <f>SUM(Z7:AM7)</f>
        <v>725</v>
      </c>
      <c r="Y7" s="48" t="s">
        <v>4</v>
      </c>
      <c r="Z7" s="200">
        <v>188.8</v>
      </c>
      <c r="AA7" s="201">
        <v>152.6</v>
      </c>
      <c r="AB7" s="202">
        <v>181.8</v>
      </c>
      <c r="AC7" s="202">
        <v>201.8</v>
      </c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</row>
    <row r="8" spans="2:40" ht="15.75" x14ac:dyDescent="0.25">
      <c r="B8" s="14" t="s">
        <v>116</v>
      </c>
      <c r="C8" s="15">
        <v>61</v>
      </c>
      <c r="D8" s="15">
        <v>3.9</v>
      </c>
      <c r="E8" s="15">
        <v>21</v>
      </c>
      <c r="F8" s="15">
        <f>PRODUCT(D8*E8)</f>
        <v>81.899999999999991</v>
      </c>
      <c r="G8" s="15">
        <v>4</v>
      </c>
      <c r="H8" s="15"/>
      <c r="I8" s="15"/>
      <c r="J8" s="15"/>
      <c r="K8" s="15"/>
      <c r="L8" s="15">
        <v>8</v>
      </c>
      <c r="M8" s="15">
        <v>8</v>
      </c>
      <c r="N8" s="15">
        <v>8</v>
      </c>
      <c r="O8" s="15">
        <v>8</v>
      </c>
      <c r="P8" s="15">
        <v>10</v>
      </c>
      <c r="Q8" s="15"/>
      <c r="R8" s="181">
        <v>12</v>
      </c>
      <c r="S8" s="21">
        <f>SUM(F8:R8)+C8</f>
        <v>200.89999999999998</v>
      </c>
      <c r="T8" s="14" t="s">
        <v>116</v>
      </c>
      <c r="W8">
        <v>2</v>
      </c>
      <c r="X8" s="47">
        <f>SUM(Z8:AM8)</f>
        <v>661.6</v>
      </c>
      <c r="Y8" s="48" t="s">
        <v>88</v>
      </c>
      <c r="Z8" s="200">
        <v>133.5</v>
      </c>
      <c r="AA8" s="201">
        <v>193.9</v>
      </c>
      <c r="AB8" s="202">
        <v>188.1</v>
      </c>
      <c r="AC8" s="202">
        <v>146.1</v>
      </c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</row>
    <row r="9" spans="2:40" ht="15.75" x14ac:dyDescent="0.25">
      <c r="B9" s="14" t="s">
        <v>226</v>
      </c>
      <c r="C9" s="15">
        <v>60</v>
      </c>
      <c r="D9" s="15">
        <v>3.9</v>
      </c>
      <c r="E9" s="15">
        <v>19</v>
      </c>
      <c r="F9" s="15">
        <f t="shared" ref="F9:F16" si="0">PRODUCT(D9*E9)</f>
        <v>74.099999999999994</v>
      </c>
      <c r="G9" s="15">
        <v>4</v>
      </c>
      <c r="H9" s="15"/>
      <c r="I9" s="15"/>
      <c r="J9" s="15"/>
      <c r="K9" s="15"/>
      <c r="L9" s="15">
        <v>8</v>
      </c>
      <c r="M9" s="15"/>
      <c r="N9" s="15"/>
      <c r="O9" s="15"/>
      <c r="P9" s="15"/>
      <c r="Q9" s="15"/>
      <c r="R9" s="181"/>
      <c r="S9" s="21">
        <f>SUM(F9:R9)+C9</f>
        <v>146.1</v>
      </c>
      <c r="T9" s="14" t="s">
        <v>226</v>
      </c>
      <c r="W9">
        <v>3</v>
      </c>
      <c r="X9" s="47">
        <f>SUM(Z9:AM9)</f>
        <v>567.29999999999995</v>
      </c>
      <c r="Y9" s="48" t="s">
        <v>116</v>
      </c>
      <c r="Z9" s="200">
        <v>112.5</v>
      </c>
      <c r="AA9" s="201">
        <v>132.1</v>
      </c>
      <c r="AB9" s="202">
        <v>121.8</v>
      </c>
      <c r="AC9" s="202">
        <v>200.9</v>
      </c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</row>
    <row r="10" spans="2:40" ht="15.75" x14ac:dyDescent="0.25">
      <c r="B10" s="14" t="s">
        <v>13</v>
      </c>
      <c r="C10" s="15">
        <v>59</v>
      </c>
      <c r="D10" s="15">
        <v>3.9</v>
      </c>
      <c r="E10" s="15">
        <v>15</v>
      </c>
      <c r="F10" s="15">
        <f t="shared" si="0"/>
        <v>58.5</v>
      </c>
      <c r="G10" s="15">
        <v>4</v>
      </c>
      <c r="H10" s="15">
        <v>4</v>
      </c>
      <c r="I10" s="15">
        <v>4</v>
      </c>
      <c r="J10" s="15"/>
      <c r="K10" s="15"/>
      <c r="L10" s="15">
        <v>8</v>
      </c>
      <c r="M10" s="15">
        <v>8</v>
      </c>
      <c r="N10" s="15"/>
      <c r="O10" s="15"/>
      <c r="P10" s="15"/>
      <c r="Q10" s="15"/>
      <c r="R10" s="181">
        <v>4</v>
      </c>
      <c r="S10" s="21">
        <f t="shared" ref="S10:S16" si="1">SUM(F10:R10)+C10</f>
        <v>149.5</v>
      </c>
      <c r="T10" s="14" t="s">
        <v>13</v>
      </c>
      <c r="W10">
        <v>4</v>
      </c>
      <c r="X10" s="47">
        <f>SUM(Z10:AM10)</f>
        <v>530.5</v>
      </c>
      <c r="Y10" s="48" t="s">
        <v>13</v>
      </c>
      <c r="Z10" s="200">
        <v>123</v>
      </c>
      <c r="AA10" s="201">
        <v>127</v>
      </c>
      <c r="AB10" s="202">
        <v>131</v>
      </c>
      <c r="AC10" s="202">
        <v>149.5</v>
      </c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</row>
    <row r="11" spans="2:40" ht="15.75" x14ac:dyDescent="0.25">
      <c r="B11" s="14" t="s">
        <v>9</v>
      </c>
      <c r="C11" s="15">
        <v>58</v>
      </c>
      <c r="D11" s="15">
        <v>3.9</v>
      </c>
      <c r="E11" s="15">
        <v>13</v>
      </c>
      <c r="F11" s="15">
        <f t="shared" si="0"/>
        <v>50.699999999999996</v>
      </c>
      <c r="G11" s="15">
        <v>4</v>
      </c>
      <c r="H11" s="15"/>
      <c r="I11" s="15"/>
      <c r="J11" s="15"/>
      <c r="K11" s="15"/>
      <c r="L11" s="15">
        <v>8</v>
      </c>
      <c r="M11" s="15"/>
      <c r="N11" s="15"/>
      <c r="O11" s="15"/>
      <c r="P11" s="15"/>
      <c r="Q11" s="15"/>
      <c r="R11" s="181">
        <v>9</v>
      </c>
      <c r="S11" s="21">
        <f t="shared" si="1"/>
        <v>129.69999999999999</v>
      </c>
      <c r="T11" s="14" t="s">
        <v>9</v>
      </c>
      <c r="W11">
        <v>5</v>
      </c>
      <c r="X11" s="47">
        <f>SUM(Z11:AM11)</f>
        <v>520.59999999999991</v>
      </c>
      <c r="Y11" s="48" t="s">
        <v>78</v>
      </c>
      <c r="Z11" s="200">
        <v>158</v>
      </c>
      <c r="AA11" s="201">
        <v>82.6</v>
      </c>
      <c r="AB11" s="202">
        <v>152.19999999999999</v>
      </c>
      <c r="AC11" s="202">
        <v>127.8</v>
      </c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</row>
    <row r="12" spans="2:40" ht="15.75" x14ac:dyDescent="0.25">
      <c r="B12" s="14" t="s">
        <v>78</v>
      </c>
      <c r="C12" s="15">
        <v>57</v>
      </c>
      <c r="D12" s="15">
        <v>3.9</v>
      </c>
      <c r="E12" s="15">
        <v>12</v>
      </c>
      <c r="F12" s="15">
        <f t="shared" si="0"/>
        <v>46.8</v>
      </c>
      <c r="G12" s="15">
        <v>4</v>
      </c>
      <c r="H12" s="15">
        <v>4</v>
      </c>
      <c r="I12" s="15"/>
      <c r="J12" s="15"/>
      <c r="K12" s="15"/>
      <c r="L12" s="15">
        <v>8</v>
      </c>
      <c r="M12" s="15">
        <v>8</v>
      </c>
      <c r="N12" s="15"/>
      <c r="O12" s="15"/>
      <c r="P12" s="15"/>
      <c r="Q12" s="15"/>
      <c r="R12" s="181"/>
      <c r="S12" s="21">
        <f>SUM(F12:R12)+C12</f>
        <v>127.8</v>
      </c>
      <c r="T12" s="14" t="s">
        <v>78</v>
      </c>
      <c r="W12">
        <v>6</v>
      </c>
      <c r="X12" s="47">
        <f>SUM(Z12:AN12)</f>
        <v>496.6</v>
      </c>
      <c r="Y12" s="48" t="s">
        <v>1</v>
      </c>
      <c r="Z12" s="200">
        <v>159.19999999999999</v>
      </c>
      <c r="AA12" s="201">
        <v>71</v>
      </c>
      <c r="AB12" s="202">
        <v>147.5</v>
      </c>
      <c r="AC12" s="202">
        <v>118.9</v>
      </c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</row>
    <row r="13" spans="2:40" ht="15.75" x14ac:dyDescent="0.25">
      <c r="B13" s="14" t="s">
        <v>1</v>
      </c>
      <c r="C13" s="15">
        <v>56</v>
      </c>
      <c r="D13" s="15">
        <v>3.9</v>
      </c>
      <c r="E13" s="15">
        <v>11</v>
      </c>
      <c r="F13" s="15">
        <f t="shared" si="0"/>
        <v>42.9</v>
      </c>
      <c r="G13" s="15">
        <v>4</v>
      </c>
      <c r="H13" s="15">
        <v>4</v>
      </c>
      <c r="I13" s="15">
        <v>4</v>
      </c>
      <c r="J13" s="15"/>
      <c r="K13" s="15"/>
      <c r="L13" s="15">
        <v>8</v>
      </c>
      <c r="M13" s="15"/>
      <c r="N13" s="15"/>
      <c r="O13" s="15"/>
      <c r="P13" s="15"/>
      <c r="Q13" s="15"/>
      <c r="R13" s="181"/>
      <c r="S13" s="21">
        <f t="shared" si="1"/>
        <v>118.9</v>
      </c>
      <c r="T13" s="14" t="s">
        <v>1</v>
      </c>
      <c r="W13">
        <v>7</v>
      </c>
      <c r="X13" s="47">
        <f t="shared" ref="X13:X29" si="2">SUM(Z13:AM13)</f>
        <v>473.4</v>
      </c>
      <c r="Y13" s="48" t="s">
        <v>9</v>
      </c>
      <c r="Z13" s="200">
        <v>115</v>
      </c>
      <c r="AA13" s="201">
        <v>92</v>
      </c>
      <c r="AB13" s="202">
        <v>136.69999999999999</v>
      </c>
      <c r="AC13" s="202">
        <v>129.69999999999999</v>
      </c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</row>
    <row r="14" spans="2:40" ht="15.75" x14ac:dyDescent="0.25">
      <c r="B14" s="14" t="s">
        <v>7</v>
      </c>
      <c r="C14" s="15">
        <v>55</v>
      </c>
      <c r="D14" s="15">
        <v>3.9</v>
      </c>
      <c r="E14" s="15">
        <v>9</v>
      </c>
      <c r="F14" s="15">
        <f t="shared" si="0"/>
        <v>35.1</v>
      </c>
      <c r="G14" s="15">
        <v>4</v>
      </c>
      <c r="H14" s="15"/>
      <c r="I14" s="15"/>
      <c r="J14" s="15"/>
      <c r="K14" s="15"/>
      <c r="L14" s="15">
        <v>8</v>
      </c>
      <c r="M14" s="15"/>
      <c r="N14" s="15"/>
      <c r="O14" s="15"/>
      <c r="P14" s="15"/>
      <c r="Q14" s="15"/>
      <c r="R14" s="181"/>
      <c r="S14" s="21">
        <f t="shared" si="1"/>
        <v>102.1</v>
      </c>
      <c r="T14" s="14" t="s">
        <v>7</v>
      </c>
      <c r="W14">
        <v>8</v>
      </c>
      <c r="X14" s="47">
        <f t="shared" si="2"/>
        <v>456.1</v>
      </c>
      <c r="Y14" s="48" t="s">
        <v>6</v>
      </c>
      <c r="Z14" s="200">
        <v>110.2</v>
      </c>
      <c r="AA14" s="201">
        <v>90.3</v>
      </c>
      <c r="AB14" s="202">
        <v>150.5</v>
      </c>
      <c r="AC14" s="202">
        <v>105.1</v>
      </c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</row>
    <row r="15" spans="2:40" ht="15.75" x14ac:dyDescent="0.25">
      <c r="B15" s="11" t="s">
        <v>6</v>
      </c>
      <c r="C15" s="20">
        <v>54</v>
      </c>
      <c r="D15" s="20">
        <v>3.9</v>
      </c>
      <c r="E15" s="20">
        <v>9</v>
      </c>
      <c r="F15" s="20">
        <f t="shared" si="0"/>
        <v>35.1</v>
      </c>
      <c r="G15" s="20">
        <v>4</v>
      </c>
      <c r="H15" s="20">
        <v>4</v>
      </c>
      <c r="I15" s="20">
        <v>4</v>
      </c>
      <c r="J15" s="20">
        <v>4</v>
      </c>
      <c r="K15" s="20"/>
      <c r="L15" s="20"/>
      <c r="M15" s="20"/>
      <c r="N15" s="20"/>
      <c r="O15" s="20"/>
      <c r="P15" s="20"/>
      <c r="Q15" s="20"/>
      <c r="R15" s="181"/>
      <c r="S15" s="21">
        <f t="shared" si="1"/>
        <v>105.1</v>
      </c>
      <c r="T15" s="11" t="s">
        <v>6</v>
      </c>
      <c r="W15">
        <v>9</v>
      </c>
      <c r="X15" s="174">
        <f t="shared" si="2"/>
        <v>413.5</v>
      </c>
      <c r="Y15" s="175" t="s">
        <v>24</v>
      </c>
      <c r="Z15" s="200">
        <v>58.2</v>
      </c>
      <c r="AA15" s="201">
        <v>94</v>
      </c>
      <c r="AB15" s="202">
        <v>116.5</v>
      </c>
      <c r="AC15" s="202">
        <v>144.80000000000001</v>
      </c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</row>
    <row r="16" spans="2:40" ht="15.75" x14ac:dyDescent="0.25">
      <c r="B16" s="11" t="s">
        <v>20</v>
      </c>
      <c r="C16" s="20">
        <v>53</v>
      </c>
      <c r="D16" s="20">
        <v>3.9</v>
      </c>
      <c r="E16" s="20">
        <v>1</v>
      </c>
      <c r="F16" s="20">
        <f t="shared" si="0"/>
        <v>3.9</v>
      </c>
      <c r="G16" s="20">
        <v>4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81">
        <v>6</v>
      </c>
      <c r="S16" s="21">
        <f t="shared" si="1"/>
        <v>66.900000000000006</v>
      </c>
      <c r="T16" s="11" t="s">
        <v>20</v>
      </c>
      <c r="W16">
        <v>10</v>
      </c>
      <c r="X16" s="174">
        <f t="shared" si="2"/>
        <v>408.29999999999995</v>
      </c>
      <c r="Y16" s="175" t="s">
        <v>65</v>
      </c>
      <c r="Z16" s="200">
        <v>77.5</v>
      </c>
      <c r="AA16" s="201">
        <v>58.7</v>
      </c>
      <c r="AB16" s="202">
        <v>130</v>
      </c>
      <c r="AC16" s="202">
        <v>142.1</v>
      </c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</row>
    <row r="17" spans="2:40" ht="15.75" x14ac:dyDescent="0.25">
      <c r="B17" s="51"/>
      <c r="C17" s="52"/>
      <c r="D17" s="51"/>
      <c r="E17" s="51"/>
      <c r="F17" s="51"/>
      <c r="G17" s="2" t="s">
        <v>53</v>
      </c>
      <c r="H17" t="s">
        <v>51</v>
      </c>
      <c r="I17" t="s">
        <v>52</v>
      </c>
      <c r="J17" t="s">
        <v>54</v>
      </c>
      <c r="K17" t="s">
        <v>56</v>
      </c>
      <c r="L17" t="s">
        <v>51</v>
      </c>
      <c r="M17" t="s">
        <v>52</v>
      </c>
      <c r="N17" t="s">
        <v>54</v>
      </c>
      <c r="O17" t="s">
        <v>56</v>
      </c>
      <c r="P17" t="s">
        <v>58</v>
      </c>
      <c r="Q17" t="s">
        <v>56</v>
      </c>
      <c r="R17" s="181"/>
      <c r="S17" s="53"/>
      <c r="T17" s="51"/>
      <c r="W17">
        <v>11</v>
      </c>
      <c r="X17" s="47">
        <f t="shared" si="2"/>
        <v>379.6</v>
      </c>
      <c r="Y17" s="48" t="s">
        <v>7</v>
      </c>
      <c r="Z17" s="200">
        <v>79</v>
      </c>
      <c r="AA17" s="201">
        <v>90.7</v>
      </c>
      <c r="AB17" s="202">
        <v>107.8</v>
      </c>
      <c r="AC17" s="202">
        <v>102.1</v>
      </c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</row>
    <row r="18" spans="2:40" ht="15.75" x14ac:dyDescent="0.25">
      <c r="B18" s="22" t="s">
        <v>234</v>
      </c>
      <c r="C18" s="23">
        <v>52</v>
      </c>
      <c r="D18" s="23">
        <v>2.9</v>
      </c>
      <c r="E18" s="23">
        <v>22</v>
      </c>
      <c r="F18" s="23">
        <f t="shared" ref="F18:F27" si="3">PRODUCT(D18:E18)</f>
        <v>63.8</v>
      </c>
      <c r="G18" s="23">
        <v>4</v>
      </c>
      <c r="H18" s="23">
        <v>4</v>
      </c>
      <c r="I18" s="23"/>
      <c r="J18" s="23"/>
      <c r="K18" s="23"/>
      <c r="L18" s="23">
        <v>7</v>
      </c>
      <c r="M18" s="23">
        <v>7</v>
      </c>
      <c r="N18" s="23">
        <v>7</v>
      </c>
      <c r="O18" s="23"/>
      <c r="P18" s="23"/>
      <c r="Q18" s="23"/>
      <c r="R18" s="181"/>
      <c r="S18" s="24">
        <f>SUM(F18:R18)+C18</f>
        <v>144.80000000000001</v>
      </c>
      <c r="T18" s="22" t="s">
        <v>234</v>
      </c>
      <c r="W18">
        <v>12</v>
      </c>
      <c r="X18" s="70">
        <f t="shared" si="2"/>
        <v>361.6</v>
      </c>
      <c r="Y18" s="71" t="s">
        <v>207</v>
      </c>
      <c r="Z18" s="200">
        <v>108</v>
      </c>
      <c r="AA18" s="201">
        <v>88</v>
      </c>
      <c r="AB18" s="202">
        <v>165.6</v>
      </c>
      <c r="AC18" s="20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</row>
    <row r="19" spans="2:40" ht="15.75" x14ac:dyDescent="0.25">
      <c r="B19" s="22" t="s">
        <v>65</v>
      </c>
      <c r="C19" s="23">
        <v>51</v>
      </c>
      <c r="D19" s="23">
        <v>2.9</v>
      </c>
      <c r="E19" s="23">
        <v>19</v>
      </c>
      <c r="F19" s="23">
        <f t="shared" si="3"/>
        <v>55.1</v>
      </c>
      <c r="G19" s="23">
        <v>4</v>
      </c>
      <c r="H19" s="23">
        <v>4</v>
      </c>
      <c r="I19" s="23"/>
      <c r="J19" s="23"/>
      <c r="K19" s="23"/>
      <c r="L19" s="23">
        <v>7</v>
      </c>
      <c r="M19" s="23">
        <v>7</v>
      </c>
      <c r="N19" s="23">
        <v>7</v>
      </c>
      <c r="O19" s="23">
        <v>7</v>
      </c>
      <c r="P19" s="23"/>
      <c r="Q19" s="23"/>
      <c r="R19" s="181"/>
      <c r="S19" s="24">
        <f t="shared" ref="S19:S27" si="4">SUM(F19:R19)+C19</f>
        <v>142.1</v>
      </c>
      <c r="T19" s="22" t="s">
        <v>65</v>
      </c>
      <c r="W19">
        <v>13</v>
      </c>
      <c r="X19" s="42">
        <f t="shared" si="2"/>
        <v>360.7</v>
      </c>
      <c r="Y19" s="43" t="s">
        <v>67</v>
      </c>
      <c r="Z19" s="200">
        <v>4</v>
      </c>
      <c r="AA19" s="201">
        <v>86.6</v>
      </c>
      <c r="AB19" s="202">
        <v>120.1</v>
      </c>
      <c r="AC19" s="202">
        <v>150</v>
      </c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</row>
    <row r="20" spans="2:40" ht="15.75" x14ac:dyDescent="0.25">
      <c r="B20" s="22" t="s">
        <v>233</v>
      </c>
      <c r="C20" s="23">
        <v>50</v>
      </c>
      <c r="D20" s="23">
        <v>2.9</v>
      </c>
      <c r="E20" s="23">
        <v>18</v>
      </c>
      <c r="F20" s="23">
        <f t="shared" si="3"/>
        <v>52.199999999999996</v>
      </c>
      <c r="G20" s="23">
        <v>3</v>
      </c>
      <c r="H20" s="23"/>
      <c r="I20" s="23"/>
      <c r="J20" s="23"/>
      <c r="K20" s="23"/>
      <c r="L20" s="23">
        <v>7</v>
      </c>
      <c r="M20" s="23"/>
      <c r="N20" s="23"/>
      <c r="O20" s="23"/>
      <c r="P20" s="23"/>
      <c r="Q20" s="23"/>
      <c r="R20" s="181"/>
      <c r="S20" s="24">
        <f t="shared" si="4"/>
        <v>112.19999999999999</v>
      </c>
      <c r="T20" s="22" t="s">
        <v>233</v>
      </c>
      <c r="W20">
        <v>14</v>
      </c>
      <c r="X20" s="174">
        <f t="shared" si="2"/>
        <v>352.2</v>
      </c>
      <c r="Y20" s="175" t="s">
        <v>246</v>
      </c>
      <c r="Z20" s="200">
        <v>54.6</v>
      </c>
      <c r="AA20" s="201">
        <v>76.400000000000006</v>
      </c>
      <c r="AB20" s="202">
        <v>110.5</v>
      </c>
      <c r="AC20" s="202">
        <v>110.7</v>
      </c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</row>
    <row r="21" spans="2:40" ht="15.75" x14ac:dyDescent="0.25">
      <c r="B21" s="22" t="s">
        <v>215</v>
      </c>
      <c r="C21" s="23">
        <v>49</v>
      </c>
      <c r="D21" s="23">
        <v>2.9</v>
      </c>
      <c r="E21" s="23">
        <v>17</v>
      </c>
      <c r="F21" s="23">
        <f t="shared" si="3"/>
        <v>49.3</v>
      </c>
      <c r="G21" s="23">
        <v>3</v>
      </c>
      <c r="H21" s="23"/>
      <c r="I21" s="23"/>
      <c r="J21" s="23"/>
      <c r="K21" s="23"/>
      <c r="L21" s="23">
        <v>7</v>
      </c>
      <c r="M21" s="23">
        <v>7</v>
      </c>
      <c r="N21" s="23"/>
      <c r="O21" s="23"/>
      <c r="P21" s="23"/>
      <c r="Q21" s="23"/>
      <c r="R21" s="181"/>
      <c r="S21" s="24">
        <f>SUM(F21:R21)+C21</f>
        <v>115.3</v>
      </c>
      <c r="T21" s="22" t="s">
        <v>215</v>
      </c>
      <c r="W21">
        <v>15</v>
      </c>
      <c r="X21" s="70">
        <f t="shared" si="2"/>
        <v>349.5</v>
      </c>
      <c r="Y21" s="71" t="s">
        <v>17</v>
      </c>
      <c r="Z21" s="200">
        <v>147</v>
      </c>
      <c r="AA21" s="201">
        <v>119.1</v>
      </c>
      <c r="AB21" s="202">
        <v>83.4</v>
      </c>
      <c r="AC21" s="20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</row>
    <row r="22" spans="2:40" ht="15.75" x14ac:dyDescent="0.25">
      <c r="B22" s="22" t="s">
        <v>19</v>
      </c>
      <c r="C22" s="23">
        <v>48</v>
      </c>
      <c r="D22" s="23">
        <v>2.9</v>
      </c>
      <c r="E22" s="23">
        <v>16</v>
      </c>
      <c r="F22" s="23">
        <f t="shared" si="3"/>
        <v>46.4</v>
      </c>
      <c r="G22" s="23">
        <v>4</v>
      </c>
      <c r="H22" s="23">
        <v>4</v>
      </c>
      <c r="I22" s="23"/>
      <c r="J22" s="23"/>
      <c r="K22" s="23"/>
      <c r="L22" s="23">
        <v>7</v>
      </c>
      <c r="M22" s="23"/>
      <c r="N22" s="23"/>
      <c r="O22" s="23"/>
      <c r="P22" s="23"/>
      <c r="Q22" s="23"/>
      <c r="R22" s="181"/>
      <c r="S22" s="24">
        <f t="shared" si="4"/>
        <v>109.4</v>
      </c>
      <c r="T22" s="22" t="s">
        <v>19</v>
      </c>
      <c r="W22">
        <v>16</v>
      </c>
      <c r="X22" s="174">
        <f t="shared" si="2"/>
        <v>348.8</v>
      </c>
      <c r="Y22" s="175" t="s">
        <v>62</v>
      </c>
      <c r="Z22" s="200">
        <v>92.9</v>
      </c>
      <c r="AA22" s="201">
        <v>87</v>
      </c>
      <c r="AB22" s="202">
        <v>56.7</v>
      </c>
      <c r="AC22" s="202">
        <v>112.2</v>
      </c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</row>
    <row r="23" spans="2:40" ht="15.75" x14ac:dyDescent="0.25">
      <c r="B23" s="22" t="s">
        <v>25</v>
      </c>
      <c r="C23" s="23">
        <v>47</v>
      </c>
      <c r="D23" s="23">
        <v>2.9</v>
      </c>
      <c r="E23" s="23">
        <v>13</v>
      </c>
      <c r="F23" s="23">
        <f t="shared" si="3"/>
        <v>37.699999999999996</v>
      </c>
      <c r="G23" s="23">
        <v>4</v>
      </c>
      <c r="H23" s="23"/>
      <c r="I23" s="23"/>
      <c r="J23" s="23"/>
      <c r="K23" s="23"/>
      <c r="L23" s="23">
        <v>7</v>
      </c>
      <c r="M23" s="23">
        <v>7</v>
      </c>
      <c r="N23" s="23"/>
      <c r="O23" s="23"/>
      <c r="P23" s="23"/>
      <c r="Q23" s="23"/>
      <c r="R23" s="181">
        <v>8</v>
      </c>
      <c r="S23" s="24">
        <f t="shared" si="4"/>
        <v>110.69999999999999</v>
      </c>
      <c r="T23" s="22" t="s">
        <v>25</v>
      </c>
      <c r="W23">
        <v>17</v>
      </c>
      <c r="X23" s="174">
        <f t="shared" si="2"/>
        <v>348.1</v>
      </c>
      <c r="Y23" s="175" t="s">
        <v>19</v>
      </c>
      <c r="Z23" s="200">
        <v>84.2</v>
      </c>
      <c r="AA23" s="201">
        <v>91</v>
      </c>
      <c r="AB23" s="202">
        <v>63.5</v>
      </c>
      <c r="AC23" s="202">
        <v>109.4</v>
      </c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1"/>
    </row>
    <row r="24" spans="2:40" ht="15.75" x14ac:dyDescent="0.25">
      <c r="B24" s="22" t="s">
        <v>26</v>
      </c>
      <c r="C24" s="23">
        <v>46</v>
      </c>
      <c r="D24" s="23">
        <v>2.9</v>
      </c>
      <c r="E24" s="23">
        <v>9</v>
      </c>
      <c r="F24" s="23">
        <f t="shared" si="3"/>
        <v>26.099999999999998</v>
      </c>
      <c r="G24" s="23">
        <v>3</v>
      </c>
      <c r="H24" s="23"/>
      <c r="I24" s="23"/>
      <c r="J24" s="23"/>
      <c r="K24" s="23"/>
      <c r="L24" s="23">
        <v>7</v>
      </c>
      <c r="M24" s="23"/>
      <c r="N24" s="23"/>
      <c r="O24" s="23"/>
      <c r="P24" s="23"/>
      <c r="Q24" s="23"/>
      <c r="R24" s="181"/>
      <c r="S24" s="24">
        <f t="shared" si="4"/>
        <v>82.1</v>
      </c>
      <c r="T24" s="22" t="s">
        <v>26</v>
      </c>
      <c r="W24">
        <v>18</v>
      </c>
      <c r="X24" s="47">
        <f t="shared" si="2"/>
        <v>347.79999999999995</v>
      </c>
      <c r="Y24" s="48" t="s">
        <v>20</v>
      </c>
      <c r="Z24" s="200">
        <v>78.7</v>
      </c>
      <c r="AA24" s="201">
        <v>103.5</v>
      </c>
      <c r="AB24" s="202">
        <v>98.7</v>
      </c>
      <c r="AC24" s="202">
        <v>66.900000000000006</v>
      </c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</row>
    <row r="25" spans="2:40" ht="15.75" x14ac:dyDescent="0.25">
      <c r="B25" s="22" t="s">
        <v>16</v>
      </c>
      <c r="C25" s="23">
        <v>45</v>
      </c>
      <c r="D25" s="23">
        <v>2.9</v>
      </c>
      <c r="E25" s="23">
        <v>7</v>
      </c>
      <c r="F25" s="23">
        <f t="shared" si="3"/>
        <v>20.3</v>
      </c>
      <c r="G25" s="23">
        <v>4</v>
      </c>
      <c r="H25" s="23"/>
      <c r="I25" s="23"/>
      <c r="J25" s="23"/>
      <c r="K25" s="23"/>
      <c r="L25" s="23">
        <v>7</v>
      </c>
      <c r="M25" s="23"/>
      <c r="N25" s="23"/>
      <c r="O25" s="23"/>
      <c r="P25" s="23"/>
      <c r="Q25" s="23"/>
      <c r="R25" s="181"/>
      <c r="S25" s="24">
        <f t="shared" si="4"/>
        <v>76.3</v>
      </c>
      <c r="T25" s="22" t="s">
        <v>16</v>
      </c>
      <c r="W25">
        <v>19</v>
      </c>
      <c r="X25" s="174">
        <f t="shared" si="2"/>
        <v>340.8</v>
      </c>
      <c r="Y25" s="175" t="s">
        <v>197</v>
      </c>
      <c r="Z25" s="200">
        <v>138.6</v>
      </c>
      <c r="AA25" s="201">
        <v>121.9</v>
      </c>
      <c r="AB25" s="202">
        <v>12</v>
      </c>
      <c r="AC25" s="202">
        <v>68.3</v>
      </c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2"/>
    </row>
    <row r="26" spans="2:40" ht="15.75" x14ac:dyDescent="0.25">
      <c r="B26" s="12" t="s">
        <v>232</v>
      </c>
      <c r="C26" s="13">
        <v>44</v>
      </c>
      <c r="D26" s="23">
        <v>2.9</v>
      </c>
      <c r="E26" s="13">
        <v>7</v>
      </c>
      <c r="F26" s="13">
        <f t="shared" si="3"/>
        <v>20.3</v>
      </c>
      <c r="G26" s="13">
        <v>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81"/>
      <c r="S26" s="24">
        <f t="shared" si="4"/>
        <v>68.3</v>
      </c>
      <c r="T26" s="12" t="s">
        <v>232</v>
      </c>
      <c r="W26">
        <v>20</v>
      </c>
      <c r="X26" s="174">
        <f t="shared" si="2"/>
        <v>339.8</v>
      </c>
      <c r="Y26" s="175" t="s">
        <v>215</v>
      </c>
      <c r="Z26" s="200">
        <v>75</v>
      </c>
      <c r="AA26" s="201">
        <v>61.5</v>
      </c>
      <c r="AB26" s="202">
        <v>88</v>
      </c>
      <c r="AC26" s="202">
        <v>115.3</v>
      </c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</row>
    <row r="27" spans="2:40" ht="15.75" x14ac:dyDescent="0.25">
      <c r="B27" s="12" t="s">
        <v>64</v>
      </c>
      <c r="C27" s="13">
        <v>43</v>
      </c>
      <c r="D27" s="23">
        <v>2.9</v>
      </c>
      <c r="E27" s="13">
        <v>2</v>
      </c>
      <c r="F27" s="13">
        <f t="shared" si="3"/>
        <v>5.8</v>
      </c>
      <c r="G27" s="13">
        <v>3</v>
      </c>
      <c r="H27" s="13">
        <v>3</v>
      </c>
      <c r="I27" s="13"/>
      <c r="J27" s="13"/>
      <c r="K27" s="13"/>
      <c r="L27" s="13"/>
      <c r="M27" s="13"/>
      <c r="N27" s="13"/>
      <c r="O27" s="13"/>
      <c r="P27" s="13"/>
      <c r="Q27" s="13"/>
      <c r="R27" s="181"/>
      <c r="S27" s="24">
        <f t="shared" si="4"/>
        <v>54.8</v>
      </c>
      <c r="T27" s="12" t="s">
        <v>64</v>
      </c>
      <c r="W27">
        <v>21</v>
      </c>
      <c r="X27" s="174">
        <f t="shared" si="2"/>
        <v>331.8</v>
      </c>
      <c r="Y27" s="175" t="s">
        <v>16</v>
      </c>
      <c r="Z27" s="200">
        <v>93</v>
      </c>
      <c r="AA27" s="201">
        <v>88</v>
      </c>
      <c r="AB27" s="202">
        <v>74.5</v>
      </c>
      <c r="AC27" s="202">
        <v>76.3</v>
      </c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</row>
    <row r="28" spans="2:40" ht="15.75" x14ac:dyDescent="0.25">
      <c r="B28" s="54"/>
      <c r="C28" s="53"/>
      <c r="D28" s="54"/>
      <c r="E28" s="54"/>
      <c r="F28" s="54"/>
      <c r="G28" s="2" t="s">
        <v>53</v>
      </c>
      <c r="H28" t="s">
        <v>51</v>
      </c>
      <c r="I28" t="s">
        <v>52</v>
      </c>
      <c r="J28" t="s">
        <v>54</v>
      </c>
      <c r="K28" t="s">
        <v>56</v>
      </c>
      <c r="L28" t="s">
        <v>51</v>
      </c>
      <c r="M28" t="s">
        <v>52</v>
      </c>
      <c r="N28" t="s">
        <v>54</v>
      </c>
      <c r="O28" t="s">
        <v>56</v>
      </c>
      <c r="P28" t="s">
        <v>58</v>
      </c>
      <c r="Q28" t="s">
        <v>56</v>
      </c>
      <c r="R28" s="181"/>
      <c r="S28" s="53"/>
      <c r="T28" s="54"/>
      <c r="W28">
        <v>22</v>
      </c>
      <c r="X28" s="42">
        <f t="shared" si="2"/>
        <v>329.2</v>
      </c>
      <c r="Y28" s="43" t="s">
        <v>66</v>
      </c>
      <c r="Z28" s="200">
        <v>75.599999999999994</v>
      </c>
      <c r="AA28" s="201">
        <v>61.6</v>
      </c>
      <c r="AB28" s="202">
        <v>71</v>
      </c>
      <c r="AC28" s="202">
        <v>121</v>
      </c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</row>
    <row r="29" spans="2:40" ht="15.75" x14ac:dyDescent="0.25">
      <c r="B29" s="55" t="s">
        <v>67</v>
      </c>
      <c r="C29" s="56">
        <v>42</v>
      </c>
      <c r="D29" s="56">
        <v>2.5</v>
      </c>
      <c r="E29" s="56">
        <v>22</v>
      </c>
      <c r="F29" s="56">
        <f t="shared" ref="F29:F33" si="5">PRODUCT(D29:E29)</f>
        <v>55</v>
      </c>
      <c r="G29" s="56">
        <v>3</v>
      </c>
      <c r="H29" s="56">
        <v>3</v>
      </c>
      <c r="I29" s="56">
        <v>3</v>
      </c>
      <c r="J29" s="56">
        <v>3</v>
      </c>
      <c r="K29" s="56">
        <v>3</v>
      </c>
      <c r="L29" s="56">
        <v>6</v>
      </c>
      <c r="M29" s="56">
        <v>6</v>
      </c>
      <c r="N29" s="56">
        <v>6</v>
      </c>
      <c r="O29" s="56">
        <v>6</v>
      </c>
      <c r="P29" s="56">
        <v>10</v>
      </c>
      <c r="Q29" s="56"/>
      <c r="R29" s="181">
        <v>4</v>
      </c>
      <c r="S29" s="57">
        <f>SUM(F29:R29)+C29</f>
        <v>150</v>
      </c>
      <c r="T29" s="55" t="s">
        <v>67</v>
      </c>
      <c r="W29">
        <v>23</v>
      </c>
      <c r="X29" s="70">
        <f t="shared" si="2"/>
        <v>317.10000000000002</v>
      </c>
      <c r="Y29" s="71" t="s">
        <v>28</v>
      </c>
      <c r="Z29" s="200">
        <v>112</v>
      </c>
      <c r="AA29" s="201">
        <v>81</v>
      </c>
      <c r="AB29" s="202">
        <v>124.1</v>
      </c>
      <c r="AC29" s="20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</row>
    <row r="30" spans="2:40" ht="15.75" x14ac:dyDescent="0.25">
      <c r="B30" s="55" t="s">
        <v>66</v>
      </c>
      <c r="C30" s="56">
        <v>41</v>
      </c>
      <c r="D30" s="56">
        <v>2.5</v>
      </c>
      <c r="E30" s="56">
        <v>20</v>
      </c>
      <c r="F30" s="56">
        <f t="shared" si="5"/>
        <v>50</v>
      </c>
      <c r="G30" s="56">
        <v>3</v>
      </c>
      <c r="H30" s="56">
        <v>3</v>
      </c>
      <c r="I30" s="56">
        <v>3</v>
      </c>
      <c r="J30" s="56">
        <v>3</v>
      </c>
      <c r="K30" s="56"/>
      <c r="L30" s="56">
        <v>6</v>
      </c>
      <c r="M30" s="56">
        <v>6</v>
      </c>
      <c r="N30" s="56">
        <v>6</v>
      </c>
      <c r="O30" s="56"/>
      <c r="P30" s="56"/>
      <c r="Q30" s="56"/>
      <c r="R30" s="181"/>
      <c r="S30" s="57">
        <f t="shared" ref="S30:S38" si="6">SUM(F30:R30)+C30</f>
        <v>121</v>
      </c>
      <c r="T30" s="55" t="s">
        <v>66</v>
      </c>
      <c r="W30">
        <v>24</v>
      </c>
      <c r="X30" s="70">
        <f>SUM(Y30:AM30)</f>
        <v>305.10000000000002</v>
      </c>
      <c r="Y30" s="71" t="s">
        <v>90</v>
      </c>
      <c r="Z30" s="200">
        <v>73.5</v>
      </c>
      <c r="AA30" s="201">
        <v>113.5</v>
      </c>
      <c r="AB30" s="202">
        <v>118.1</v>
      </c>
      <c r="AC30" s="20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</row>
    <row r="31" spans="2:40" ht="15.75" x14ac:dyDescent="0.25">
      <c r="B31" s="55" t="s">
        <v>209</v>
      </c>
      <c r="C31" s="56">
        <v>40</v>
      </c>
      <c r="D31" s="56">
        <v>2.5</v>
      </c>
      <c r="E31" s="56">
        <v>19</v>
      </c>
      <c r="F31" s="56">
        <f t="shared" si="5"/>
        <v>47.5</v>
      </c>
      <c r="G31" s="56">
        <v>3</v>
      </c>
      <c r="H31" s="56"/>
      <c r="I31" s="56"/>
      <c r="J31" s="56"/>
      <c r="K31" s="56"/>
      <c r="L31" s="56">
        <v>6</v>
      </c>
      <c r="M31" s="56"/>
      <c r="N31" s="56"/>
      <c r="O31" s="56"/>
      <c r="P31" s="56"/>
      <c r="Q31" s="56"/>
      <c r="R31" s="181"/>
      <c r="S31" s="57">
        <f t="shared" si="6"/>
        <v>96.5</v>
      </c>
      <c r="T31" s="55" t="s">
        <v>209</v>
      </c>
      <c r="W31">
        <v>25</v>
      </c>
      <c r="X31" s="174">
        <f t="shared" ref="X31:X62" si="7">SUM(Z31:AM31)</f>
        <v>295.70000000000005</v>
      </c>
      <c r="Y31" s="175" t="s">
        <v>26</v>
      </c>
      <c r="Z31" s="200">
        <v>53.2</v>
      </c>
      <c r="AA31" s="201">
        <v>66.7</v>
      </c>
      <c r="AB31" s="202">
        <v>93.7</v>
      </c>
      <c r="AC31" s="202">
        <v>82.1</v>
      </c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</row>
    <row r="32" spans="2:40" ht="15.75" x14ac:dyDescent="0.25">
      <c r="B32" s="55" t="s">
        <v>210</v>
      </c>
      <c r="C32" s="56">
        <v>39</v>
      </c>
      <c r="D32" s="56">
        <v>2.5</v>
      </c>
      <c r="E32" s="56">
        <v>19</v>
      </c>
      <c r="F32" s="56">
        <f t="shared" si="5"/>
        <v>47.5</v>
      </c>
      <c r="G32" s="56">
        <v>3</v>
      </c>
      <c r="H32" s="56">
        <v>3</v>
      </c>
      <c r="I32" s="182">
        <v>3</v>
      </c>
      <c r="J32" s="56"/>
      <c r="K32" s="56"/>
      <c r="L32" s="56">
        <v>6</v>
      </c>
      <c r="M32" s="56">
        <v>6</v>
      </c>
      <c r="N32" s="56"/>
      <c r="O32" s="56"/>
      <c r="P32" s="56"/>
      <c r="Q32" s="56"/>
      <c r="R32" s="181"/>
      <c r="S32" s="57">
        <f t="shared" si="6"/>
        <v>107.5</v>
      </c>
      <c r="T32" s="55" t="s">
        <v>210</v>
      </c>
      <c r="W32">
        <v>26</v>
      </c>
      <c r="X32" s="70">
        <f t="shared" si="7"/>
        <v>289.70000000000005</v>
      </c>
      <c r="Y32" s="71" t="s">
        <v>89</v>
      </c>
      <c r="Z32" s="200">
        <v>84.3</v>
      </c>
      <c r="AA32" s="201">
        <v>81.5</v>
      </c>
      <c r="AB32" s="202">
        <v>123.9</v>
      </c>
      <c r="AC32" s="20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</row>
    <row r="33" spans="2:40" ht="15.75" x14ac:dyDescent="0.25">
      <c r="B33" s="55" t="s">
        <v>225</v>
      </c>
      <c r="C33" s="56">
        <v>38</v>
      </c>
      <c r="D33" s="56">
        <v>2.5</v>
      </c>
      <c r="E33" s="56">
        <v>17</v>
      </c>
      <c r="F33" s="56">
        <f t="shared" si="5"/>
        <v>42.5</v>
      </c>
      <c r="G33" s="56">
        <v>3</v>
      </c>
      <c r="H33" s="56">
        <v>3</v>
      </c>
      <c r="I33" s="56">
        <v>3</v>
      </c>
      <c r="J33" s="56"/>
      <c r="K33" s="56"/>
      <c r="L33" s="56">
        <v>6</v>
      </c>
      <c r="M33" s="56"/>
      <c r="N33" s="56"/>
      <c r="O33" s="56"/>
      <c r="P33" s="56"/>
      <c r="Q33" s="56"/>
      <c r="R33" s="181"/>
      <c r="S33" s="57">
        <f t="shared" si="6"/>
        <v>95.5</v>
      </c>
      <c r="T33" s="55" t="s">
        <v>225</v>
      </c>
      <c r="W33">
        <v>27</v>
      </c>
      <c r="X33" s="42">
        <f t="shared" si="7"/>
        <v>285.39999999999998</v>
      </c>
      <c r="Y33" s="43" t="s">
        <v>208</v>
      </c>
      <c r="Z33" s="200">
        <v>69.8</v>
      </c>
      <c r="AA33" s="201">
        <v>12</v>
      </c>
      <c r="AB33" s="202">
        <v>108.1</v>
      </c>
      <c r="AC33" s="202">
        <v>95.5</v>
      </c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</row>
    <row r="34" spans="2:40" ht="15.75" x14ac:dyDescent="0.25">
      <c r="B34" s="55" t="s">
        <v>96</v>
      </c>
      <c r="C34" s="56">
        <v>37</v>
      </c>
      <c r="D34" s="56">
        <v>2.5</v>
      </c>
      <c r="E34" s="56">
        <v>16</v>
      </c>
      <c r="F34" s="56">
        <f>PRODUCT(D34:E34)</f>
        <v>40</v>
      </c>
      <c r="G34" s="56">
        <v>3</v>
      </c>
      <c r="H34" s="56">
        <v>3</v>
      </c>
      <c r="I34" s="56"/>
      <c r="J34" s="56"/>
      <c r="K34" s="56"/>
      <c r="L34" s="56">
        <v>6</v>
      </c>
      <c r="M34" s="56">
        <v>6</v>
      </c>
      <c r="N34" s="56"/>
      <c r="O34" s="56"/>
      <c r="P34" s="56"/>
      <c r="Q34" s="56"/>
      <c r="R34" s="181">
        <v>2</v>
      </c>
      <c r="S34" s="57">
        <f t="shared" si="6"/>
        <v>97</v>
      </c>
      <c r="T34" s="55" t="s">
        <v>96</v>
      </c>
      <c r="W34">
        <v>28</v>
      </c>
      <c r="X34" s="70">
        <f t="shared" si="7"/>
        <v>283</v>
      </c>
      <c r="Y34" s="71" t="s">
        <v>14</v>
      </c>
      <c r="Z34" s="200">
        <v>105.5</v>
      </c>
      <c r="AA34" s="201">
        <v>77.5</v>
      </c>
      <c r="AB34" s="202">
        <v>100</v>
      </c>
      <c r="AC34" s="20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</row>
    <row r="35" spans="2:40" ht="15.75" x14ac:dyDescent="0.25">
      <c r="B35" s="55" t="s">
        <v>224</v>
      </c>
      <c r="C35" s="56">
        <v>36</v>
      </c>
      <c r="D35" s="56">
        <v>2.5</v>
      </c>
      <c r="E35" s="56">
        <v>9</v>
      </c>
      <c r="F35" s="56">
        <f t="shared" ref="F35:F42" si="8">PRODUCT(D35:E35)</f>
        <v>22.5</v>
      </c>
      <c r="G35" s="56">
        <v>3</v>
      </c>
      <c r="H35" s="56"/>
      <c r="I35" s="56"/>
      <c r="J35" s="56"/>
      <c r="K35" s="56"/>
      <c r="L35" s="56">
        <v>6</v>
      </c>
      <c r="M35" s="56"/>
      <c r="N35" s="56"/>
      <c r="O35" s="56"/>
      <c r="P35" s="56"/>
      <c r="Q35" s="56"/>
      <c r="R35" s="181"/>
      <c r="S35" s="57">
        <f t="shared" si="6"/>
        <v>67.5</v>
      </c>
      <c r="T35" s="55" t="s">
        <v>224</v>
      </c>
      <c r="W35">
        <v>29</v>
      </c>
      <c r="X35" s="174">
        <f t="shared" si="7"/>
        <v>280.5</v>
      </c>
      <c r="Y35" s="175" t="s">
        <v>64</v>
      </c>
      <c r="Z35" s="200">
        <v>51.2</v>
      </c>
      <c r="AA35" s="201">
        <v>70</v>
      </c>
      <c r="AB35" s="202">
        <v>104.5</v>
      </c>
      <c r="AC35" s="202">
        <v>54.8</v>
      </c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</row>
    <row r="36" spans="2:40" ht="15.75" x14ac:dyDescent="0.25">
      <c r="B36" s="55" t="s">
        <v>223</v>
      </c>
      <c r="C36" s="56">
        <v>35</v>
      </c>
      <c r="D36" s="56">
        <v>2.5</v>
      </c>
      <c r="E36" s="56">
        <v>6</v>
      </c>
      <c r="F36" s="56">
        <f t="shared" si="8"/>
        <v>15</v>
      </c>
      <c r="G36" s="56">
        <v>3</v>
      </c>
      <c r="H36" s="56"/>
      <c r="I36" s="56"/>
      <c r="J36" s="56"/>
      <c r="K36" s="56"/>
      <c r="L36" s="56">
        <v>6</v>
      </c>
      <c r="M36" s="56"/>
      <c r="N36" s="56"/>
      <c r="O36" s="56"/>
      <c r="P36" s="56"/>
      <c r="Q36" s="56"/>
      <c r="R36" s="181">
        <v>2</v>
      </c>
      <c r="S36" s="57">
        <f t="shared" si="6"/>
        <v>61</v>
      </c>
      <c r="T36" s="55" t="s">
        <v>223</v>
      </c>
      <c r="W36">
        <v>30</v>
      </c>
      <c r="X36" s="42">
        <f t="shared" si="7"/>
        <v>273.60000000000002</v>
      </c>
      <c r="Y36" s="43" t="s">
        <v>209</v>
      </c>
      <c r="Z36" s="200">
        <v>60.1</v>
      </c>
      <c r="AA36" s="201">
        <v>72.5</v>
      </c>
      <c r="AB36" s="202">
        <v>44.5</v>
      </c>
      <c r="AC36" s="202">
        <v>96.5</v>
      </c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</row>
    <row r="37" spans="2:40" ht="15.75" x14ac:dyDescent="0.25">
      <c r="B37" s="12" t="s">
        <v>22</v>
      </c>
      <c r="C37" s="13">
        <v>34</v>
      </c>
      <c r="D37" s="13">
        <v>2.5</v>
      </c>
      <c r="E37" s="13">
        <v>3</v>
      </c>
      <c r="F37" s="13">
        <f t="shared" si="8"/>
        <v>7.5</v>
      </c>
      <c r="G37" s="13">
        <v>3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81">
        <v>2</v>
      </c>
      <c r="S37" s="57">
        <f t="shared" si="6"/>
        <v>46.5</v>
      </c>
      <c r="T37" s="12" t="s">
        <v>22</v>
      </c>
      <c r="W37">
        <v>31</v>
      </c>
      <c r="X37" s="42">
        <f t="shared" si="7"/>
        <v>270.2</v>
      </c>
      <c r="Y37" s="43" t="s">
        <v>210</v>
      </c>
      <c r="Z37" s="200">
        <v>80.3</v>
      </c>
      <c r="AA37" s="201"/>
      <c r="AB37" s="202">
        <v>82.4</v>
      </c>
      <c r="AC37" s="202">
        <v>107.5</v>
      </c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</row>
    <row r="38" spans="2:40" ht="15.75" x14ac:dyDescent="0.25">
      <c r="B38" s="12" t="s">
        <v>33</v>
      </c>
      <c r="C38" s="13">
        <v>33</v>
      </c>
      <c r="D38" s="13">
        <v>2.5</v>
      </c>
      <c r="E38" s="13">
        <v>0</v>
      </c>
      <c r="F38" s="13">
        <f t="shared" si="8"/>
        <v>0</v>
      </c>
      <c r="G38" s="13">
        <v>3</v>
      </c>
      <c r="H38" s="13">
        <v>3</v>
      </c>
      <c r="I38" s="13"/>
      <c r="J38" s="13"/>
      <c r="K38" s="13"/>
      <c r="L38" s="13"/>
      <c r="M38" s="13"/>
      <c r="N38" s="13"/>
      <c r="O38" s="13"/>
      <c r="P38" s="13"/>
      <c r="Q38" s="13"/>
      <c r="R38" s="181"/>
      <c r="S38" s="57">
        <f t="shared" si="6"/>
        <v>39</v>
      </c>
      <c r="T38" s="12" t="s">
        <v>33</v>
      </c>
      <c r="W38">
        <v>32</v>
      </c>
      <c r="X38" s="70">
        <f t="shared" si="7"/>
        <v>268</v>
      </c>
      <c r="Y38" s="71" t="s">
        <v>10</v>
      </c>
      <c r="Z38" s="200">
        <v>89</v>
      </c>
      <c r="AA38" s="201">
        <v>120</v>
      </c>
      <c r="AB38" s="202">
        <v>59</v>
      </c>
      <c r="AC38" s="20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1"/>
    </row>
    <row r="39" spans="2:40" ht="15.75" x14ac:dyDescent="0.25">
      <c r="B39" s="51"/>
      <c r="C39" s="52"/>
      <c r="D39" s="51"/>
      <c r="E39" s="51"/>
      <c r="F39" s="51"/>
      <c r="G39" s="2" t="s">
        <v>53</v>
      </c>
      <c r="H39" t="s">
        <v>51</v>
      </c>
      <c r="I39" t="s">
        <v>52</v>
      </c>
      <c r="J39" t="s">
        <v>54</v>
      </c>
      <c r="K39" t="s">
        <v>56</v>
      </c>
      <c r="L39" t="s">
        <v>51</v>
      </c>
      <c r="M39" t="s">
        <v>52</v>
      </c>
      <c r="N39" t="s">
        <v>54</v>
      </c>
      <c r="O39" t="s">
        <v>56</v>
      </c>
      <c r="P39" t="s">
        <v>58</v>
      </c>
      <c r="Q39" t="s">
        <v>56</v>
      </c>
      <c r="R39" s="161"/>
      <c r="S39" s="53"/>
      <c r="T39" s="51"/>
      <c r="W39">
        <v>33</v>
      </c>
      <c r="X39" s="42">
        <f t="shared" si="7"/>
        <v>266.89999999999998</v>
      </c>
      <c r="Y39" s="43" t="s">
        <v>83</v>
      </c>
      <c r="Z39" s="200">
        <v>52.3</v>
      </c>
      <c r="AA39" s="201">
        <v>90.6</v>
      </c>
      <c r="AB39" s="202">
        <v>63</v>
      </c>
      <c r="AC39" s="202">
        <v>61</v>
      </c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2"/>
    </row>
    <row r="40" spans="2:40" ht="15.75" x14ac:dyDescent="0.25">
      <c r="B40" s="11" t="s">
        <v>100</v>
      </c>
      <c r="C40" s="20">
        <v>31</v>
      </c>
      <c r="D40" s="20">
        <v>2.1</v>
      </c>
      <c r="E40" s="20">
        <v>27</v>
      </c>
      <c r="F40" s="20">
        <f t="shared" si="8"/>
        <v>56.7</v>
      </c>
      <c r="G40" s="20">
        <v>2</v>
      </c>
      <c r="H40" s="20">
        <v>2</v>
      </c>
      <c r="I40" s="20"/>
      <c r="J40" s="20"/>
      <c r="K40" s="20"/>
      <c r="L40" s="20">
        <v>5</v>
      </c>
      <c r="M40" s="20">
        <v>5</v>
      </c>
      <c r="N40" s="20"/>
      <c r="O40" s="20"/>
      <c r="P40" s="20"/>
      <c r="Q40" s="20"/>
      <c r="R40" s="181"/>
      <c r="S40" s="25">
        <f>SUM(F40:R40)+C40</f>
        <v>101.7</v>
      </c>
      <c r="T40" s="11" t="s">
        <v>100</v>
      </c>
      <c r="W40">
        <v>34</v>
      </c>
      <c r="X40" s="69">
        <f t="shared" si="7"/>
        <v>223.4</v>
      </c>
      <c r="Y40" s="58" t="s">
        <v>96</v>
      </c>
      <c r="Z40" s="200">
        <v>2</v>
      </c>
      <c r="AA40" s="203">
        <v>58.2</v>
      </c>
      <c r="AB40" s="202">
        <v>66.2</v>
      </c>
      <c r="AC40" s="202">
        <v>97</v>
      </c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</row>
    <row r="41" spans="2:40" ht="15.75" x14ac:dyDescent="0.25">
      <c r="B41" s="11" t="s">
        <v>85</v>
      </c>
      <c r="C41" s="20">
        <v>31</v>
      </c>
      <c r="D41" s="20">
        <v>2.1</v>
      </c>
      <c r="E41" s="20">
        <v>19</v>
      </c>
      <c r="F41" s="20">
        <f t="shared" si="8"/>
        <v>39.9</v>
      </c>
      <c r="G41" s="20">
        <v>2</v>
      </c>
      <c r="H41" s="20">
        <v>2</v>
      </c>
      <c r="I41" s="20"/>
      <c r="J41" s="20"/>
      <c r="K41" s="20"/>
      <c r="L41" s="20">
        <v>5</v>
      </c>
      <c r="M41" s="20"/>
      <c r="N41" s="20"/>
      <c r="O41" s="20"/>
      <c r="P41" s="20"/>
      <c r="Q41" s="20"/>
      <c r="R41" s="181"/>
      <c r="S41" s="25">
        <f t="shared" ref="S41:S49" si="9">SUM(F41:R41)+C41</f>
        <v>79.900000000000006</v>
      </c>
      <c r="T41" s="11" t="s">
        <v>85</v>
      </c>
      <c r="W41">
        <v>35</v>
      </c>
      <c r="X41" s="70">
        <f t="shared" si="7"/>
        <v>218.4</v>
      </c>
      <c r="Y41" s="71" t="s">
        <v>30</v>
      </c>
      <c r="Z41" s="200">
        <v>53.2</v>
      </c>
      <c r="AA41" s="201">
        <v>71.2</v>
      </c>
      <c r="AB41" s="202">
        <v>94</v>
      </c>
      <c r="AC41" s="20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</row>
    <row r="42" spans="2:40" ht="15.75" x14ac:dyDescent="0.25">
      <c r="B42" s="11" t="s">
        <v>213</v>
      </c>
      <c r="C42" s="20">
        <v>30</v>
      </c>
      <c r="D42" s="20">
        <v>2.1</v>
      </c>
      <c r="E42" s="20">
        <v>18</v>
      </c>
      <c r="F42" s="20">
        <f t="shared" si="8"/>
        <v>37.800000000000004</v>
      </c>
      <c r="G42" s="20">
        <v>2</v>
      </c>
      <c r="H42" s="20">
        <v>2</v>
      </c>
      <c r="I42" s="20">
        <v>2</v>
      </c>
      <c r="J42" s="20"/>
      <c r="K42" s="20"/>
      <c r="L42" s="20">
        <v>5</v>
      </c>
      <c r="M42" s="20">
        <v>5</v>
      </c>
      <c r="N42" s="20"/>
      <c r="O42" s="20"/>
      <c r="P42" s="20"/>
      <c r="Q42" s="20"/>
      <c r="R42" s="181">
        <v>3</v>
      </c>
      <c r="S42" s="25">
        <f t="shared" si="9"/>
        <v>86.800000000000011</v>
      </c>
      <c r="T42" s="11" t="s">
        <v>213</v>
      </c>
      <c r="W42">
        <v>36</v>
      </c>
      <c r="X42" s="70">
        <f t="shared" si="7"/>
        <v>209</v>
      </c>
      <c r="Y42" s="71" t="s">
        <v>11</v>
      </c>
      <c r="Z42" s="200">
        <v>70</v>
      </c>
      <c r="AA42" s="201">
        <v>58.5</v>
      </c>
      <c r="AB42" s="202">
        <v>80.5</v>
      </c>
      <c r="AC42" s="20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</row>
    <row r="43" spans="2:40" ht="15.75" x14ac:dyDescent="0.25">
      <c r="B43" s="11" t="s">
        <v>193</v>
      </c>
      <c r="C43" s="20">
        <v>29</v>
      </c>
      <c r="D43" s="20">
        <v>2.1</v>
      </c>
      <c r="E43" s="20">
        <v>16</v>
      </c>
      <c r="F43" s="20">
        <f>PRODUCT(D43:E43)</f>
        <v>33.6</v>
      </c>
      <c r="G43" s="20">
        <v>2</v>
      </c>
      <c r="H43" s="20"/>
      <c r="I43" s="20"/>
      <c r="J43" s="20"/>
      <c r="K43" s="20"/>
      <c r="L43" s="20">
        <v>5</v>
      </c>
      <c r="M43" s="20">
        <v>5</v>
      </c>
      <c r="N43" s="20">
        <v>5</v>
      </c>
      <c r="O43" s="20"/>
      <c r="P43" s="20"/>
      <c r="Q43" s="20"/>
      <c r="R43" s="181"/>
      <c r="S43" s="25">
        <f t="shared" si="9"/>
        <v>79.599999999999994</v>
      </c>
      <c r="T43" s="11" t="s">
        <v>193</v>
      </c>
      <c r="W43">
        <v>37</v>
      </c>
      <c r="X43" s="42">
        <f t="shared" si="7"/>
        <v>204</v>
      </c>
      <c r="Y43" s="43" t="s">
        <v>22</v>
      </c>
      <c r="Z43" s="200">
        <v>44</v>
      </c>
      <c r="AA43" s="201">
        <v>43.2</v>
      </c>
      <c r="AB43" s="202">
        <v>70.3</v>
      </c>
      <c r="AC43" s="202">
        <v>46.5</v>
      </c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</row>
    <row r="44" spans="2:40" ht="15.75" x14ac:dyDescent="0.25">
      <c r="B44" s="11" t="s">
        <v>229</v>
      </c>
      <c r="C44" s="20">
        <v>28</v>
      </c>
      <c r="D44" s="20">
        <v>2.1</v>
      </c>
      <c r="E44" s="20">
        <v>13</v>
      </c>
      <c r="F44" s="20">
        <f t="shared" ref="F44:F49" si="10">PRODUCT(D44:E44)</f>
        <v>27.3</v>
      </c>
      <c r="G44" s="20">
        <v>2</v>
      </c>
      <c r="H44" s="20">
        <v>2</v>
      </c>
      <c r="I44" s="20">
        <v>2</v>
      </c>
      <c r="J44" s="20">
        <v>2</v>
      </c>
      <c r="K44" s="20"/>
      <c r="L44" s="20">
        <v>5</v>
      </c>
      <c r="M44" s="20"/>
      <c r="N44" s="20"/>
      <c r="O44" s="20"/>
      <c r="P44" s="20"/>
      <c r="Q44" s="20"/>
      <c r="R44" s="181"/>
      <c r="S44" s="25">
        <f t="shared" si="9"/>
        <v>68.3</v>
      </c>
      <c r="T44" s="11" t="s">
        <v>229</v>
      </c>
      <c r="W44">
        <v>38</v>
      </c>
      <c r="X44" s="38">
        <f t="shared" si="7"/>
        <v>199.3</v>
      </c>
      <c r="Y44" s="39" t="s">
        <v>79</v>
      </c>
      <c r="Z44" s="204"/>
      <c r="AA44" s="203">
        <v>51.8</v>
      </c>
      <c r="AB44" s="202">
        <v>45.8</v>
      </c>
      <c r="AC44" s="202">
        <v>101.7</v>
      </c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</row>
    <row r="45" spans="2:40" ht="15.75" x14ac:dyDescent="0.25">
      <c r="B45" s="11" t="s">
        <v>173</v>
      </c>
      <c r="C45" s="20">
        <v>27</v>
      </c>
      <c r="D45" s="20">
        <v>2.1</v>
      </c>
      <c r="E45" s="20">
        <v>13</v>
      </c>
      <c r="F45" s="20">
        <f t="shared" si="10"/>
        <v>27.3</v>
      </c>
      <c r="G45" s="20">
        <v>3</v>
      </c>
      <c r="H45" s="20">
        <v>3</v>
      </c>
      <c r="I45" s="20"/>
      <c r="J45" s="20"/>
      <c r="K45" s="20"/>
      <c r="L45" s="20">
        <v>5</v>
      </c>
      <c r="M45" s="20"/>
      <c r="N45" s="20"/>
      <c r="O45" s="20"/>
      <c r="P45" s="20"/>
      <c r="Q45" s="20"/>
      <c r="R45" s="181"/>
      <c r="S45" s="25">
        <f t="shared" si="9"/>
        <v>65.3</v>
      </c>
      <c r="T45" s="11" t="s">
        <v>173</v>
      </c>
      <c r="W45">
        <v>39</v>
      </c>
      <c r="X45" s="70">
        <f t="shared" si="7"/>
        <v>193.7</v>
      </c>
      <c r="Y45" s="71" t="s">
        <v>171</v>
      </c>
      <c r="Z45" s="205">
        <v>45.1</v>
      </c>
      <c r="AA45" s="201">
        <v>72</v>
      </c>
      <c r="AB45" s="202">
        <v>76.599999999999994</v>
      </c>
      <c r="AC45" s="20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1"/>
    </row>
    <row r="46" spans="2:40" ht="15.75" x14ac:dyDescent="0.25">
      <c r="B46" s="11" t="s">
        <v>163</v>
      </c>
      <c r="C46" s="20">
        <v>26</v>
      </c>
      <c r="D46" s="20">
        <v>2.1</v>
      </c>
      <c r="E46" s="20">
        <v>11</v>
      </c>
      <c r="F46" s="20">
        <f t="shared" si="10"/>
        <v>23.1</v>
      </c>
      <c r="G46" s="20">
        <v>2</v>
      </c>
      <c r="H46" s="20">
        <v>2</v>
      </c>
      <c r="I46" s="20">
        <v>2</v>
      </c>
      <c r="J46" s="20">
        <v>2</v>
      </c>
      <c r="K46" s="20">
        <v>2</v>
      </c>
      <c r="L46" s="20">
        <v>5</v>
      </c>
      <c r="M46" s="20">
        <v>5</v>
      </c>
      <c r="N46" s="20">
        <v>5</v>
      </c>
      <c r="O46" s="20">
        <v>5</v>
      </c>
      <c r="P46" s="20"/>
      <c r="Q46" s="20"/>
      <c r="R46" s="181"/>
      <c r="S46" s="25">
        <f t="shared" si="9"/>
        <v>79.099999999999994</v>
      </c>
      <c r="T46" s="11" t="s">
        <v>163</v>
      </c>
      <c r="W46">
        <v>40</v>
      </c>
      <c r="X46" s="42">
        <f t="shared" si="7"/>
        <v>183.7</v>
      </c>
      <c r="Y46" s="43" t="s">
        <v>211</v>
      </c>
      <c r="Z46" s="206"/>
      <c r="AA46" s="203">
        <v>32</v>
      </c>
      <c r="AB46" s="202">
        <v>84.2</v>
      </c>
      <c r="AC46" s="202">
        <v>67.5</v>
      </c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</row>
    <row r="47" spans="2:40" ht="15.75" x14ac:dyDescent="0.25">
      <c r="B47" s="11" t="s">
        <v>41</v>
      </c>
      <c r="C47" s="20">
        <v>25</v>
      </c>
      <c r="D47" s="20">
        <v>2.1</v>
      </c>
      <c r="E47" s="20">
        <v>7</v>
      </c>
      <c r="F47" s="20">
        <f t="shared" si="10"/>
        <v>14.700000000000001</v>
      </c>
      <c r="G47" s="20">
        <v>3</v>
      </c>
      <c r="H47" s="20"/>
      <c r="I47" s="20"/>
      <c r="J47" s="20"/>
      <c r="K47" s="20"/>
      <c r="L47" s="20">
        <v>5</v>
      </c>
      <c r="M47" s="20"/>
      <c r="N47" s="20"/>
      <c r="O47" s="20"/>
      <c r="P47" s="20"/>
      <c r="Q47" s="20"/>
      <c r="R47" s="181"/>
      <c r="S47" s="25">
        <f t="shared" si="9"/>
        <v>47.7</v>
      </c>
      <c r="T47" s="11" t="s">
        <v>41</v>
      </c>
      <c r="W47">
        <v>41</v>
      </c>
      <c r="X47" s="38">
        <f t="shared" si="7"/>
        <v>181.89999999999998</v>
      </c>
      <c r="Y47" s="39" t="s">
        <v>163</v>
      </c>
      <c r="Z47" s="200">
        <v>3</v>
      </c>
      <c r="AA47" s="201">
        <v>39</v>
      </c>
      <c r="AB47" s="202">
        <v>60.8</v>
      </c>
      <c r="AC47" s="202">
        <v>79.099999999999994</v>
      </c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</row>
    <row r="48" spans="2:40" ht="15.75" x14ac:dyDescent="0.25">
      <c r="B48" s="12" t="s">
        <v>37</v>
      </c>
      <c r="C48" s="13">
        <v>24</v>
      </c>
      <c r="D48" s="13">
        <v>2.1</v>
      </c>
      <c r="E48" s="13">
        <v>4</v>
      </c>
      <c r="F48" s="13">
        <f t="shared" si="10"/>
        <v>8.4</v>
      </c>
      <c r="G48" s="13">
        <v>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81"/>
      <c r="S48" s="25">
        <f t="shared" si="9"/>
        <v>34.4</v>
      </c>
      <c r="T48" s="12" t="s">
        <v>37</v>
      </c>
      <c r="W48">
        <v>42</v>
      </c>
      <c r="X48" s="38">
        <f t="shared" si="7"/>
        <v>173.2</v>
      </c>
      <c r="Y48" s="39" t="s">
        <v>213</v>
      </c>
      <c r="Z48" s="200"/>
      <c r="AA48" s="201">
        <v>23</v>
      </c>
      <c r="AB48" s="202">
        <v>63.4</v>
      </c>
      <c r="AC48" s="202">
        <v>86.8</v>
      </c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</row>
    <row r="49" spans="2:40" ht="15.75" x14ac:dyDescent="0.25">
      <c r="B49" s="12" t="s">
        <v>99</v>
      </c>
      <c r="C49" s="13">
        <v>23</v>
      </c>
      <c r="D49" s="13">
        <v>2.1</v>
      </c>
      <c r="E49" s="13">
        <v>2</v>
      </c>
      <c r="F49" s="13">
        <f t="shared" si="10"/>
        <v>4.2</v>
      </c>
      <c r="G49" s="13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81">
        <v>1</v>
      </c>
      <c r="S49" s="25">
        <f t="shared" si="9"/>
        <v>30.2</v>
      </c>
      <c r="T49" s="12" t="s">
        <v>99</v>
      </c>
      <c r="W49">
        <v>43</v>
      </c>
      <c r="X49" s="38">
        <f t="shared" si="7"/>
        <v>171.39999999999998</v>
      </c>
      <c r="Y49" s="39" t="s">
        <v>173</v>
      </c>
      <c r="Z49" s="200"/>
      <c r="AA49" s="201">
        <v>43.5</v>
      </c>
      <c r="AB49" s="202">
        <v>62.6</v>
      </c>
      <c r="AC49" s="202">
        <v>65.3</v>
      </c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</row>
    <row r="50" spans="2:40" ht="15.75" x14ac:dyDescent="0.25">
      <c r="G50" s="2" t="s">
        <v>53</v>
      </c>
      <c r="H50" t="s">
        <v>51</v>
      </c>
      <c r="I50" t="s">
        <v>52</v>
      </c>
      <c r="J50" t="s">
        <v>54</v>
      </c>
      <c r="K50" t="s">
        <v>56</v>
      </c>
      <c r="L50" t="s">
        <v>51</v>
      </c>
      <c r="M50" t="s">
        <v>52</v>
      </c>
      <c r="N50" t="s">
        <v>54</v>
      </c>
      <c r="O50" t="s">
        <v>56</v>
      </c>
      <c r="P50" t="s">
        <v>58</v>
      </c>
      <c r="Q50" t="s">
        <v>56</v>
      </c>
      <c r="R50" s="161"/>
      <c r="W50">
        <v>44</v>
      </c>
      <c r="X50" s="38">
        <f t="shared" si="7"/>
        <v>169.89999999999998</v>
      </c>
      <c r="Y50" s="39" t="s">
        <v>68</v>
      </c>
      <c r="Z50" s="200"/>
      <c r="AA50" s="201">
        <v>47.4</v>
      </c>
      <c r="AB50" s="202">
        <v>54.2</v>
      </c>
      <c r="AC50" s="202">
        <v>68.3</v>
      </c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</row>
    <row r="51" spans="2:40" ht="15.75" x14ac:dyDescent="0.25">
      <c r="B51" s="16" t="s">
        <v>169</v>
      </c>
      <c r="C51" s="17">
        <v>22</v>
      </c>
      <c r="D51" s="17">
        <v>1.6</v>
      </c>
      <c r="E51" s="17">
        <v>22</v>
      </c>
      <c r="F51" s="17">
        <f>PRODUCT(D51:E51)</f>
        <v>35.200000000000003</v>
      </c>
      <c r="G51" s="17">
        <v>2</v>
      </c>
      <c r="H51" s="17">
        <v>2</v>
      </c>
      <c r="I51" s="17"/>
      <c r="J51" s="17"/>
      <c r="K51" s="17"/>
      <c r="L51" s="17">
        <v>4</v>
      </c>
      <c r="M51" s="17">
        <v>4</v>
      </c>
      <c r="N51" s="17">
        <v>4</v>
      </c>
      <c r="O51" s="17"/>
      <c r="P51" s="17"/>
      <c r="Q51" s="17"/>
      <c r="R51" s="181"/>
      <c r="S51" s="26">
        <f>SUM(F51:R51)+C51</f>
        <v>73.2</v>
      </c>
      <c r="T51" s="16" t="s">
        <v>169</v>
      </c>
      <c r="W51">
        <v>45</v>
      </c>
      <c r="X51" s="42">
        <f t="shared" si="7"/>
        <v>156.60000000000002</v>
      </c>
      <c r="Y51" s="43" t="s">
        <v>33</v>
      </c>
      <c r="Z51" s="200">
        <v>31.8</v>
      </c>
      <c r="AA51" s="201">
        <v>31.1</v>
      </c>
      <c r="AB51" s="202">
        <v>54.7</v>
      </c>
      <c r="AC51" s="202">
        <v>39</v>
      </c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2"/>
    </row>
    <row r="52" spans="2:40" ht="15.75" x14ac:dyDescent="0.25">
      <c r="B52" s="16" t="s">
        <v>217</v>
      </c>
      <c r="C52" s="17">
        <v>21</v>
      </c>
      <c r="D52" s="17">
        <v>1.6</v>
      </c>
      <c r="E52" s="17">
        <v>18</v>
      </c>
      <c r="F52" s="17">
        <f>PRODUCT(D52:E52)</f>
        <v>28.8</v>
      </c>
      <c r="G52" s="17">
        <v>2</v>
      </c>
      <c r="H52" s="17">
        <v>2</v>
      </c>
      <c r="I52" s="17"/>
      <c r="J52" s="17"/>
      <c r="K52" s="17"/>
      <c r="L52" s="17">
        <v>4</v>
      </c>
      <c r="M52" s="17">
        <v>4</v>
      </c>
      <c r="N52" s="17">
        <v>4</v>
      </c>
      <c r="O52" s="17">
        <v>4</v>
      </c>
      <c r="P52" s="17"/>
      <c r="Q52" s="17"/>
      <c r="R52" s="181">
        <v>4</v>
      </c>
      <c r="S52" s="26">
        <f t="shared" ref="S52:S60" si="11">SUM(F52:R52)+C52</f>
        <v>73.8</v>
      </c>
      <c r="T52" s="16" t="s">
        <v>217</v>
      </c>
      <c r="W52">
        <v>46</v>
      </c>
      <c r="X52" s="38">
        <f t="shared" si="7"/>
        <v>155.60000000000002</v>
      </c>
      <c r="Y52" s="39" t="s">
        <v>41</v>
      </c>
      <c r="Z52" s="200">
        <v>38</v>
      </c>
      <c r="AA52" s="201">
        <v>29.5</v>
      </c>
      <c r="AB52" s="202">
        <v>40.4</v>
      </c>
      <c r="AC52" s="202">
        <v>47.7</v>
      </c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</row>
    <row r="53" spans="2:40" ht="15.75" x14ac:dyDescent="0.25">
      <c r="B53" s="16" t="s">
        <v>231</v>
      </c>
      <c r="C53" s="17">
        <v>20</v>
      </c>
      <c r="D53" s="17">
        <v>1.6</v>
      </c>
      <c r="E53" s="17">
        <v>18</v>
      </c>
      <c r="F53" s="17">
        <f t="shared" ref="F53:F60" si="12">PRODUCT(D53:E53)</f>
        <v>28.8</v>
      </c>
      <c r="G53" s="17">
        <v>2</v>
      </c>
      <c r="H53" s="17"/>
      <c r="I53" s="17"/>
      <c r="J53" s="17"/>
      <c r="K53" s="17"/>
      <c r="L53" s="17">
        <v>4</v>
      </c>
      <c r="M53" s="17">
        <v>4</v>
      </c>
      <c r="N53" s="17"/>
      <c r="O53" s="17"/>
      <c r="P53" s="17"/>
      <c r="Q53" s="17"/>
      <c r="R53" s="181">
        <v>3</v>
      </c>
      <c r="S53" s="26">
        <f t="shared" si="11"/>
        <v>61.8</v>
      </c>
      <c r="T53" s="16" t="s">
        <v>216</v>
      </c>
      <c r="W53">
        <v>47</v>
      </c>
      <c r="X53" s="38">
        <f t="shared" si="7"/>
        <v>150.9</v>
      </c>
      <c r="Y53" s="39" t="s">
        <v>85</v>
      </c>
      <c r="Z53" s="207">
        <v>65</v>
      </c>
      <c r="AA53" s="203"/>
      <c r="AB53" s="200">
        <v>6</v>
      </c>
      <c r="AC53" s="200">
        <v>79.900000000000006</v>
      </c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1"/>
    </row>
    <row r="54" spans="2:40" ht="15.75" x14ac:dyDescent="0.25">
      <c r="B54" s="16" t="s">
        <v>45</v>
      </c>
      <c r="C54" s="17">
        <v>19</v>
      </c>
      <c r="D54" s="17">
        <v>1.6</v>
      </c>
      <c r="E54" s="17">
        <v>16</v>
      </c>
      <c r="F54" s="17">
        <f t="shared" si="12"/>
        <v>25.6</v>
      </c>
      <c r="G54" s="17">
        <v>2</v>
      </c>
      <c r="H54" s="17"/>
      <c r="I54" s="17"/>
      <c r="J54" s="17"/>
      <c r="K54" s="17"/>
      <c r="L54" s="17">
        <v>4</v>
      </c>
      <c r="M54" s="17"/>
      <c r="N54" s="17"/>
      <c r="O54" s="17"/>
      <c r="P54" s="17"/>
      <c r="Q54" s="17"/>
      <c r="R54" s="181"/>
      <c r="S54" s="26">
        <f t="shared" si="11"/>
        <v>50.6</v>
      </c>
      <c r="T54" s="16" t="s">
        <v>45</v>
      </c>
      <c r="W54">
        <v>48</v>
      </c>
      <c r="X54" s="38">
        <f t="shared" si="7"/>
        <v>143.6</v>
      </c>
      <c r="Y54" s="39" t="s">
        <v>196</v>
      </c>
      <c r="Z54" s="200">
        <v>60</v>
      </c>
      <c r="AA54" s="203"/>
      <c r="AB54" s="200">
        <v>4</v>
      </c>
      <c r="AC54" s="200">
        <v>79.599999999999994</v>
      </c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62"/>
    </row>
    <row r="55" spans="2:40" x14ac:dyDescent="0.25">
      <c r="B55" s="16" t="s">
        <v>103</v>
      </c>
      <c r="C55" s="17">
        <v>18</v>
      </c>
      <c r="D55" s="17">
        <v>1.6</v>
      </c>
      <c r="E55" s="17">
        <v>16</v>
      </c>
      <c r="F55" s="17">
        <f t="shared" si="12"/>
        <v>25.6</v>
      </c>
      <c r="G55" s="17">
        <v>2</v>
      </c>
      <c r="H55" s="17"/>
      <c r="I55" s="17"/>
      <c r="J55" s="17"/>
      <c r="K55" s="17"/>
      <c r="L55" s="17">
        <v>4</v>
      </c>
      <c r="M55" s="17">
        <v>4</v>
      </c>
      <c r="N55" s="17"/>
      <c r="O55" s="17"/>
      <c r="P55" s="17"/>
      <c r="Q55" s="17"/>
      <c r="R55" s="181"/>
      <c r="S55" s="26">
        <f t="shared" si="11"/>
        <v>53.6</v>
      </c>
      <c r="T55" s="16" t="s">
        <v>103</v>
      </c>
      <c r="W55">
        <v>49</v>
      </c>
      <c r="X55" s="176">
        <f t="shared" si="7"/>
        <v>134.19999999999999</v>
      </c>
      <c r="Y55" s="177" t="s">
        <v>214</v>
      </c>
      <c r="Z55" s="200"/>
      <c r="AA55" s="203">
        <v>3</v>
      </c>
      <c r="AB55" s="200">
        <v>58</v>
      </c>
      <c r="AC55" s="200">
        <v>73.2</v>
      </c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1"/>
    </row>
    <row r="56" spans="2:40" ht="15.75" x14ac:dyDescent="0.25">
      <c r="B56" s="16" t="s">
        <v>174</v>
      </c>
      <c r="C56" s="17">
        <v>17</v>
      </c>
      <c r="D56" s="17">
        <v>1.6</v>
      </c>
      <c r="E56" s="17">
        <v>14</v>
      </c>
      <c r="F56" s="17">
        <f t="shared" si="12"/>
        <v>22.400000000000002</v>
      </c>
      <c r="G56" s="17">
        <v>1</v>
      </c>
      <c r="H56" s="17"/>
      <c r="I56" s="17"/>
      <c r="J56" s="17"/>
      <c r="K56" s="17"/>
      <c r="L56" s="17">
        <v>4</v>
      </c>
      <c r="M56" s="17"/>
      <c r="N56" s="17"/>
      <c r="O56" s="17"/>
      <c r="P56" s="17"/>
      <c r="Q56" s="17"/>
      <c r="R56" s="181"/>
      <c r="S56" s="26">
        <f t="shared" si="11"/>
        <v>44.400000000000006</v>
      </c>
      <c r="T56" s="16" t="s">
        <v>174</v>
      </c>
      <c r="W56">
        <v>50</v>
      </c>
      <c r="X56" s="38">
        <f t="shared" si="7"/>
        <v>126.19999999999999</v>
      </c>
      <c r="Y56" s="39" t="s">
        <v>37</v>
      </c>
      <c r="Z56" s="200">
        <v>36.4</v>
      </c>
      <c r="AA56" s="201">
        <v>19</v>
      </c>
      <c r="AB56" s="202">
        <v>36.4</v>
      </c>
      <c r="AC56" s="202">
        <v>34.4</v>
      </c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</row>
    <row r="57" spans="2:40" ht="15.75" x14ac:dyDescent="0.25">
      <c r="B57" s="16" t="s">
        <v>106</v>
      </c>
      <c r="C57" s="17">
        <v>16</v>
      </c>
      <c r="D57" s="17">
        <v>1.6</v>
      </c>
      <c r="E57" s="17">
        <v>11</v>
      </c>
      <c r="F57" s="17">
        <f t="shared" si="12"/>
        <v>17.600000000000001</v>
      </c>
      <c r="G57" s="17">
        <v>2</v>
      </c>
      <c r="H57" s="17"/>
      <c r="I57" s="17"/>
      <c r="J57" s="17"/>
      <c r="K57" s="17"/>
      <c r="L57" s="17">
        <v>4</v>
      </c>
      <c r="M57" s="17"/>
      <c r="N57" s="17"/>
      <c r="O57" s="17"/>
      <c r="P57" s="17"/>
      <c r="Q57" s="17"/>
      <c r="R57" s="181"/>
      <c r="S57" s="26">
        <f t="shared" si="11"/>
        <v>39.6</v>
      </c>
      <c r="T57" s="16" t="s">
        <v>106</v>
      </c>
      <c r="W57">
        <v>51</v>
      </c>
      <c r="X57" s="70">
        <f t="shared" si="7"/>
        <v>107.1</v>
      </c>
      <c r="Y57" s="71" t="s">
        <v>5</v>
      </c>
      <c r="Z57" s="200">
        <v>107.1</v>
      </c>
      <c r="AA57" s="201"/>
      <c r="AB57" s="202"/>
      <c r="AC57" s="20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</row>
    <row r="58" spans="2:40" ht="15.75" x14ac:dyDescent="0.25">
      <c r="B58" s="16" t="s">
        <v>104</v>
      </c>
      <c r="C58" s="17">
        <v>15</v>
      </c>
      <c r="D58" s="17">
        <v>1.6</v>
      </c>
      <c r="E58" s="17">
        <v>11</v>
      </c>
      <c r="F58" s="17">
        <f t="shared" si="12"/>
        <v>17.600000000000001</v>
      </c>
      <c r="G58" s="17">
        <v>2</v>
      </c>
      <c r="H58" s="17">
        <v>2</v>
      </c>
      <c r="I58" s="17">
        <v>2</v>
      </c>
      <c r="J58" s="17"/>
      <c r="K58" s="17"/>
      <c r="L58" s="17">
        <v>4</v>
      </c>
      <c r="M58" s="17"/>
      <c r="N58" s="17"/>
      <c r="O58" s="17"/>
      <c r="P58" s="17"/>
      <c r="Q58" s="17"/>
      <c r="R58" s="181"/>
      <c r="S58" s="26">
        <f t="shared" si="11"/>
        <v>42.6</v>
      </c>
      <c r="T58" s="16" t="s">
        <v>104</v>
      </c>
      <c r="W58">
        <v>52</v>
      </c>
      <c r="X58" s="70">
        <f t="shared" si="7"/>
        <v>106.6</v>
      </c>
      <c r="Y58" s="71" t="s">
        <v>248</v>
      </c>
      <c r="Z58" s="200">
        <v>106.6</v>
      </c>
      <c r="AA58" s="201"/>
      <c r="AB58" s="202"/>
      <c r="AC58" s="20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</row>
    <row r="59" spans="2:40" ht="15.75" x14ac:dyDescent="0.25">
      <c r="B59" s="12" t="s">
        <v>177</v>
      </c>
      <c r="C59" s="13">
        <v>14</v>
      </c>
      <c r="D59" s="13">
        <v>1.6</v>
      </c>
      <c r="E59" s="13">
        <v>4</v>
      </c>
      <c r="F59" s="13">
        <f t="shared" si="12"/>
        <v>6.4</v>
      </c>
      <c r="G59" s="13">
        <v>1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81"/>
      <c r="S59" s="26">
        <f t="shared" si="11"/>
        <v>21.4</v>
      </c>
      <c r="T59" s="12" t="s">
        <v>177</v>
      </c>
      <c r="W59">
        <v>53</v>
      </c>
      <c r="X59" s="178">
        <f t="shared" si="7"/>
        <v>102.2</v>
      </c>
      <c r="Y59" s="179" t="s">
        <v>45</v>
      </c>
      <c r="Z59" s="200">
        <v>15</v>
      </c>
      <c r="AA59" s="203">
        <v>34.6</v>
      </c>
      <c r="AB59" s="200">
        <v>2</v>
      </c>
      <c r="AC59" s="200">
        <v>50.6</v>
      </c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63"/>
    </row>
    <row r="60" spans="2:40" ht="15.75" x14ac:dyDescent="0.25">
      <c r="B60" s="12" t="s">
        <v>105</v>
      </c>
      <c r="C60" s="13">
        <v>13</v>
      </c>
      <c r="D60" s="13">
        <v>1.6</v>
      </c>
      <c r="E60" s="13">
        <v>0</v>
      </c>
      <c r="F60" s="13">
        <f t="shared" si="12"/>
        <v>0</v>
      </c>
      <c r="G60" s="13">
        <v>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81"/>
      <c r="S60" s="26">
        <f t="shared" si="11"/>
        <v>15</v>
      </c>
      <c r="T60" s="12" t="s">
        <v>105</v>
      </c>
      <c r="W60">
        <v>54</v>
      </c>
      <c r="X60" s="38">
        <f t="shared" si="7"/>
        <v>101</v>
      </c>
      <c r="Y60" s="39" t="s">
        <v>247</v>
      </c>
      <c r="Z60" s="200">
        <v>8</v>
      </c>
      <c r="AA60" s="201">
        <v>16</v>
      </c>
      <c r="AB60" s="202">
        <v>46.8</v>
      </c>
      <c r="AC60" s="202">
        <v>30.2</v>
      </c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</row>
    <row r="61" spans="2:40" x14ac:dyDescent="0.25">
      <c r="B61" s="51"/>
      <c r="C61" s="52"/>
      <c r="D61" s="51"/>
      <c r="E61" s="51"/>
      <c r="F61" s="51"/>
      <c r="G61" s="2" t="s">
        <v>53</v>
      </c>
      <c r="H61" t="s">
        <v>51</v>
      </c>
      <c r="I61" t="s">
        <v>52</v>
      </c>
      <c r="J61" t="s">
        <v>54</v>
      </c>
      <c r="K61" t="s">
        <v>56</v>
      </c>
      <c r="L61" t="s">
        <v>51</v>
      </c>
      <c r="M61" t="s">
        <v>52</v>
      </c>
      <c r="N61" t="s">
        <v>54</v>
      </c>
      <c r="O61" t="s">
        <v>56</v>
      </c>
      <c r="P61" t="s">
        <v>58</v>
      </c>
      <c r="Q61" t="s">
        <v>56</v>
      </c>
      <c r="R61" s="161"/>
      <c r="S61" s="53"/>
      <c r="T61" s="51"/>
      <c r="W61">
        <v>55</v>
      </c>
      <c r="X61" s="176">
        <f t="shared" si="7"/>
        <v>99.8</v>
      </c>
      <c r="Y61" s="177" t="s">
        <v>217</v>
      </c>
      <c r="Z61" s="200"/>
      <c r="AA61" s="203"/>
      <c r="AB61" s="200">
        <v>26</v>
      </c>
      <c r="AC61" s="200">
        <v>73.8</v>
      </c>
      <c r="AD61" s="64"/>
      <c r="AE61" s="64"/>
      <c r="AF61" s="64"/>
      <c r="AG61" s="64"/>
      <c r="AH61" s="61"/>
      <c r="AI61" s="61"/>
      <c r="AJ61" s="61"/>
      <c r="AK61" s="61"/>
      <c r="AL61" s="61"/>
      <c r="AM61" s="61"/>
      <c r="AN61" s="49"/>
    </row>
    <row r="62" spans="2:40" ht="15.75" x14ac:dyDescent="0.25">
      <c r="B62" s="18" t="s">
        <v>219</v>
      </c>
      <c r="C62" s="19">
        <v>12</v>
      </c>
      <c r="D62" s="19">
        <v>1</v>
      </c>
      <c r="E62" s="19">
        <v>28</v>
      </c>
      <c r="F62" s="19">
        <f t="shared" ref="F62:F73" si="13">PRODUCT(D62:E62)</f>
        <v>28</v>
      </c>
      <c r="G62" s="19">
        <v>1</v>
      </c>
      <c r="H62" s="19">
        <v>1</v>
      </c>
      <c r="I62" s="19">
        <v>1</v>
      </c>
      <c r="J62" s="19"/>
      <c r="K62" s="19"/>
      <c r="L62" s="19">
        <v>3</v>
      </c>
      <c r="M62" s="19"/>
      <c r="N62" s="19"/>
      <c r="O62" s="19"/>
      <c r="P62" s="19"/>
      <c r="Q62" s="19"/>
      <c r="R62" s="181"/>
      <c r="S62" s="27">
        <f>SUM(F62:R62)+C62</f>
        <v>46</v>
      </c>
      <c r="T62" s="18" t="s">
        <v>219</v>
      </c>
      <c r="W62">
        <v>56</v>
      </c>
      <c r="X62" s="70">
        <f t="shared" si="7"/>
        <v>98</v>
      </c>
      <c r="Y62" s="71" t="s">
        <v>212</v>
      </c>
      <c r="Z62" s="200">
        <v>98</v>
      </c>
      <c r="AA62" s="201"/>
      <c r="AB62" s="202"/>
      <c r="AC62" s="202"/>
      <c r="AD62" s="61"/>
      <c r="AE62" s="61"/>
      <c r="AF62" s="61"/>
      <c r="AG62" s="61"/>
      <c r="AH62" s="64"/>
      <c r="AI62" s="64"/>
      <c r="AJ62" s="64"/>
      <c r="AK62" s="64"/>
      <c r="AL62" s="64"/>
      <c r="AM62" s="64"/>
      <c r="AN62" s="49"/>
    </row>
    <row r="63" spans="2:40" x14ac:dyDescent="0.25">
      <c r="B63" s="18" t="s">
        <v>206</v>
      </c>
      <c r="C63" s="19">
        <v>11</v>
      </c>
      <c r="D63" s="19">
        <v>1</v>
      </c>
      <c r="E63" s="19">
        <v>25</v>
      </c>
      <c r="F63" s="19">
        <f t="shared" si="13"/>
        <v>25</v>
      </c>
      <c r="G63" s="19">
        <v>1</v>
      </c>
      <c r="H63" s="19">
        <v>1</v>
      </c>
      <c r="I63" s="19">
        <v>1</v>
      </c>
      <c r="J63" s="19"/>
      <c r="K63" s="19"/>
      <c r="L63" s="19">
        <v>3</v>
      </c>
      <c r="M63" s="19"/>
      <c r="N63" s="19"/>
      <c r="O63" s="19"/>
      <c r="P63" s="19"/>
      <c r="Q63" s="19"/>
      <c r="R63" s="181"/>
      <c r="S63" s="27">
        <f t="shared" ref="S63:S91" si="14">SUM(F63:R63)+C63</f>
        <v>42</v>
      </c>
      <c r="T63" s="18" t="s">
        <v>206</v>
      </c>
      <c r="W63">
        <v>57</v>
      </c>
      <c r="X63" s="176">
        <f t="shared" ref="X63:X94" si="15">SUM(Z63:AM63)</f>
        <v>92.8</v>
      </c>
      <c r="Y63" s="177" t="s">
        <v>216</v>
      </c>
      <c r="Z63" s="200"/>
      <c r="AA63" s="203">
        <v>9</v>
      </c>
      <c r="AB63" s="200">
        <v>22</v>
      </c>
      <c r="AC63" s="200">
        <v>61.8</v>
      </c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3"/>
    </row>
    <row r="64" spans="2:40" x14ac:dyDescent="0.25">
      <c r="B64" s="18" t="s">
        <v>228</v>
      </c>
      <c r="C64" s="19">
        <v>10</v>
      </c>
      <c r="D64" s="19">
        <v>1</v>
      </c>
      <c r="E64" s="19">
        <v>20</v>
      </c>
      <c r="F64" s="19">
        <f t="shared" si="13"/>
        <v>20</v>
      </c>
      <c r="G64" s="19">
        <v>1</v>
      </c>
      <c r="H64" s="19"/>
      <c r="I64" s="19"/>
      <c r="J64" s="19"/>
      <c r="K64" s="19"/>
      <c r="L64" s="19">
        <v>3</v>
      </c>
      <c r="M64" s="19">
        <v>3</v>
      </c>
      <c r="N64" s="19"/>
      <c r="O64" s="19"/>
      <c r="P64" s="19"/>
      <c r="Q64" s="19"/>
      <c r="R64" s="181"/>
      <c r="S64" s="27">
        <f t="shared" si="14"/>
        <v>37</v>
      </c>
      <c r="T64" s="18" t="s">
        <v>228</v>
      </c>
      <c r="W64">
        <v>58</v>
      </c>
      <c r="X64" s="176">
        <f t="shared" si="15"/>
        <v>92.6</v>
      </c>
      <c r="Y64" s="177" t="s">
        <v>103</v>
      </c>
      <c r="Z64" s="200"/>
      <c r="AA64" s="203"/>
      <c r="AB64" s="200">
        <v>39</v>
      </c>
      <c r="AC64" s="200">
        <v>53.6</v>
      </c>
      <c r="AD64" s="64"/>
      <c r="AE64" s="64"/>
      <c r="AF64" s="64"/>
      <c r="AG64" s="64"/>
      <c r="AH64" s="61"/>
      <c r="AI64" s="61"/>
      <c r="AJ64" s="61"/>
      <c r="AK64" s="61"/>
      <c r="AL64" s="61"/>
      <c r="AM64" s="61"/>
      <c r="AN64" s="64"/>
    </row>
    <row r="65" spans="2:40" ht="15.75" x14ac:dyDescent="0.25">
      <c r="B65" s="18" t="s">
        <v>194</v>
      </c>
      <c r="C65" s="19">
        <v>9</v>
      </c>
      <c r="D65" s="19">
        <v>1</v>
      </c>
      <c r="E65" s="19">
        <v>20</v>
      </c>
      <c r="F65" s="19">
        <f t="shared" si="13"/>
        <v>20</v>
      </c>
      <c r="G65" s="19">
        <v>1</v>
      </c>
      <c r="H65" s="19">
        <v>1</v>
      </c>
      <c r="I65" s="19"/>
      <c r="J65" s="19"/>
      <c r="K65" s="19"/>
      <c r="L65" s="19">
        <v>3</v>
      </c>
      <c r="M65" s="19"/>
      <c r="N65" s="19"/>
      <c r="O65" s="19"/>
      <c r="P65" s="19"/>
      <c r="Q65" s="19"/>
      <c r="R65" s="181"/>
      <c r="S65" s="27">
        <f t="shared" si="14"/>
        <v>34</v>
      </c>
      <c r="T65" s="18" t="s">
        <v>194</v>
      </c>
      <c r="W65">
        <v>59</v>
      </c>
      <c r="X65" s="70">
        <f t="shared" si="15"/>
        <v>92.5</v>
      </c>
      <c r="Y65" s="71" t="s">
        <v>84</v>
      </c>
      <c r="Z65" s="200">
        <v>92.5</v>
      </c>
      <c r="AA65" s="201"/>
      <c r="AB65" s="202"/>
      <c r="AC65" s="202"/>
      <c r="AD65" s="61"/>
      <c r="AE65" s="61"/>
      <c r="AF65" s="61"/>
      <c r="AG65" s="61"/>
      <c r="AH65" s="64"/>
      <c r="AI65" s="64"/>
      <c r="AJ65" s="64"/>
      <c r="AK65" s="64"/>
      <c r="AL65" s="64"/>
      <c r="AM65" s="64"/>
      <c r="AN65" s="63"/>
    </row>
    <row r="66" spans="2:40" x14ac:dyDescent="0.25">
      <c r="B66" s="18" t="s">
        <v>227</v>
      </c>
      <c r="C66" s="19">
        <v>8</v>
      </c>
      <c r="D66" s="19">
        <v>1</v>
      </c>
      <c r="E66" s="19">
        <v>19</v>
      </c>
      <c r="F66" s="19">
        <f t="shared" si="13"/>
        <v>19</v>
      </c>
      <c r="G66" s="19">
        <v>1</v>
      </c>
      <c r="H66" s="19">
        <v>1</v>
      </c>
      <c r="I66" s="19"/>
      <c r="J66" s="19"/>
      <c r="K66" s="19"/>
      <c r="L66" s="19">
        <v>3</v>
      </c>
      <c r="M66" s="19">
        <v>3</v>
      </c>
      <c r="N66" s="19"/>
      <c r="O66" s="19"/>
      <c r="P66" s="19"/>
      <c r="Q66" s="19"/>
      <c r="R66" s="181"/>
      <c r="S66" s="27">
        <f t="shared" si="14"/>
        <v>35</v>
      </c>
      <c r="T66" s="18" t="s">
        <v>227</v>
      </c>
      <c r="W66">
        <v>60</v>
      </c>
      <c r="X66" s="176">
        <f t="shared" si="15"/>
        <v>89.6</v>
      </c>
      <c r="Y66" s="177" t="s">
        <v>104</v>
      </c>
      <c r="Z66" s="200"/>
      <c r="AA66" s="203"/>
      <c r="AB66" s="200">
        <v>47</v>
      </c>
      <c r="AC66" s="200">
        <v>42.6</v>
      </c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3"/>
    </row>
    <row r="67" spans="2:40" ht="15.75" x14ac:dyDescent="0.25">
      <c r="B67" s="18" t="s">
        <v>205</v>
      </c>
      <c r="C67" s="19">
        <v>7</v>
      </c>
      <c r="D67" s="19">
        <v>1</v>
      </c>
      <c r="E67" s="19">
        <v>17</v>
      </c>
      <c r="F67" s="19">
        <f t="shared" si="13"/>
        <v>17</v>
      </c>
      <c r="G67" s="19">
        <v>1</v>
      </c>
      <c r="H67" s="19"/>
      <c r="I67" s="19"/>
      <c r="J67" s="19"/>
      <c r="K67" s="19"/>
      <c r="L67" s="19">
        <v>3</v>
      </c>
      <c r="M67" s="19"/>
      <c r="N67" s="19"/>
      <c r="O67" s="19"/>
      <c r="P67" s="19"/>
      <c r="Q67" s="19"/>
      <c r="R67" s="181"/>
      <c r="S67" s="27">
        <f t="shared" si="14"/>
        <v>28</v>
      </c>
      <c r="T67" s="18" t="s">
        <v>205</v>
      </c>
      <c r="W67">
        <v>61</v>
      </c>
      <c r="X67" s="70">
        <f t="shared" si="15"/>
        <v>88.4</v>
      </c>
      <c r="Y67" s="71" t="s">
        <v>120</v>
      </c>
      <c r="Z67" s="200">
        <v>49.5</v>
      </c>
      <c r="AA67" s="201">
        <v>38.9</v>
      </c>
      <c r="AB67" s="202"/>
      <c r="AC67" s="20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49"/>
    </row>
    <row r="68" spans="2:40" x14ac:dyDescent="0.25">
      <c r="B68" s="18" t="s">
        <v>192</v>
      </c>
      <c r="C68" s="19">
        <v>6</v>
      </c>
      <c r="D68" s="19">
        <v>1</v>
      </c>
      <c r="E68" s="19">
        <v>17</v>
      </c>
      <c r="F68" s="19">
        <f t="shared" si="13"/>
        <v>17</v>
      </c>
      <c r="G68" s="19">
        <v>1</v>
      </c>
      <c r="H68" s="19">
        <v>1</v>
      </c>
      <c r="I68" s="19">
        <v>1</v>
      </c>
      <c r="J68" s="19">
        <v>1</v>
      </c>
      <c r="K68" s="19"/>
      <c r="L68" s="19">
        <v>3</v>
      </c>
      <c r="M68" s="19">
        <v>3</v>
      </c>
      <c r="N68" s="19">
        <v>3</v>
      </c>
      <c r="O68" s="19"/>
      <c r="P68" s="19"/>
      <c r="Q68" s="19"/>
      <c r="R68" s="181">
        <v>3</v>
      </c>
      <c r="S68" s="27">
        <f t="shared" si="14"/>
        <v>39</v>
      </c>
      <c r="T68" s="18" t="s">
        <v>192</v>
      </c>
      <c r="W68">
        <v>62</v>
      </c>
      <c r="X68" s="176">
        <f t="shared" si="15"/>
        <v>67.400000000000006</v>
      </c>
      <c r="Y68" s="177" t="s">
        <v>174</v>
      </c>
      <c r="Z68" s="200"/>
      <c r="AA68" s="203">
        <v>2</v>
      </c>
      <c r="AB68" s="200">
        <v>21</v>
      </c>
      <c r="AC68" s="200">
        <v>44.4</v>
      </c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</row>
    <row r="69" spans="2:40" ht="15.75" x14ac:dyDescent="0.25">
      <c r="B69" s="18" t="s">
        <v>203</v>
      </c>
      <c r="C69" s="19">
        <v>5</v>
      </c>
      <c r="D69" s="19">
        <v>1</v>
      </c>
      <c r="E69" s="19">
        <v>14</v>
      </c>
      <c r="F69" s="19">
        <f t="shared" si="13"/>
        <v>14</v>
      </c>
      <c r="G69" s="19">
        <v>1</v>
      </c>
      <c r="H69" s="19">
        <v>1</v>
      </c>
      <c r="I69" s="19">
        <v>1</v>
      </c>
      <c r="J69" s="19">
        <v>1</v>
      </c>
      <c r="K69" s="19">
        <v>1</v>
      </c>
      <c r="L69" s="19">
        <v>3</v>
      </c>
      <c r="M69" s="19">
        <v>3</v>
      </c>
      <c r="N69" s="19">
        <v>3</v>
      </c>
      <c r="O69" s="19">
        <v>3</v>
      </c>
      <c r="P69" s="19"/>
      <c r="Q69" s="19"/>
      <c r="R69" s="181"/>
      <c r="S69" s="27">
        <f t="shared" si="14"/>
        <v>36</v>
      </c>
      <c r="T69" s="18" t="s">
        <v>203</v>
      </c>
      <c r="W69">
        <v>63</v>
      </c>
      <c r="X69" s="70">
        <f t="shared" si="15"/>
        <v>67</v>
      </c>
      <c r="Y69" s="71" t="s">
        <v>102</v>
      </c>
      <c r="Z69" s="200">
        <v>42.6</v>
      </c>
      <c r="AA69" s="203"/>
      <c r="AB69" s="200">
        <v>24.4</v>
      </c>
      <c r="AC69" s="200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</row>
    <row r="70" spans="2:40" x14ac:dyDescent="0.25">
      <c r="B70" s="12" t="s">
        <v>220</v>
      </c>
      <c r="C70" s="13">
        <v>4</v>
      </c>
      <c r="D70" s="13">
        <v>1</v>
      </c>
      <c r="E70" s="13">
        <v>12</v>
      </c>
      <c r="F70" s="13">
        <f t="shared" si="13"/>
        <v>12</v>
      </c>
      <c r="G70" s="13">
        <v>1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81"/>
      <c r="S70" s="81">
        <f t="shared" si="14"/>
        <v>17</v>
      </c>
      <c r="T70" s="12" t="s">
        <v>220</v>
      </c>
      <c r="W70" s="134">
        <v>64</v>
      </c>
      <c r="X70" s="176">
        <f t="shared" si="15"/>
        <v>64.599999999999994</v>
      </c>
      <c r="Y70" s="177" t="s">
        <v>106</v>
      </c>
      <c r="Z70" s="200"/>
      <c r="AA70" s="203"/>
      <c r="AB70" s="200">
        <v>25</v>
      </c>
      <c r="AC70" s="200">
        <v>39.6</v>
      </c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</row>
    <row r="71" spans="2:40" ht="15.75" x14ac:dyDescent="0.25">
      <c r="B71" s="12" t="s">
        <v>201</v>
      </c>
      <c r="C71" s="13">
        <v>3</v>
      </c>
      <c r="D71" s="13">
        <v>1</v>
      </c>
      <c r="E71" s="13">
        <v>9</v>
      </c>
      <c r="F71" s="13">
        <f t="shared" si="13"/>
        <v>9</v>
      </c>
      <c r="G71" s="13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81">
        <v>1</v>
      </c>
      <c r="S71" s="81">
        <f t="shared" si="14"/>
        <v>14</v>
      </c>
      <c r="T71" s="12" t="s">
        <v>201</v>
      </c>
      <c r="W71" s="134">
        <v>65</v>
      </c>
      <c r="X71" s="70">
        <f t="shared" si="15"/>
        <v>63.3</v>
      </c>
      <c r="Y71" s="71" t="s">
        <v>86</v>
      </c>
      <c r="Z71" s="200"/>
      <c r="AA71" s="203">
        <v>63.3</v>
      </c>
      <c r="AB71" s="200"/>
      <c r="AC71" s="200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49"/>
    </row>
    <row r="72" spans="2:40" ht="15.75" x14ac:dyDescent="0.25">
      <c r="B72" s="12" t="s">
        <v>199</v>
      </c>
      <c r="C72" s="13">
        <v>2</v>
      </c>
      <c r="D72" s="13">
        <v>1</v>
      </c>
      <c r="E72" s="13">
        <v>7</v>
      </c>
      <c r="F72" s="13">
        <f t="shared" si="13"/>
        <v>7</v>
      </c>
      <c r="G72" s="13">
        <v>1</v>
      </c>
      <c r="H72" s="13">
        <v>1</v>
      </c>
      <c r="I72" s="13"/>
      <c r="J72" s="13"/>
      <c r="K72" s="13"/>
      <c r="L72" s="13"/>
      <c r="M72" s="13"/>
      <c r="N72" s="13"/>
      <c r="O72" s="13"/>
      <c r="P72" s="13"/>
      <c r="Q72" s="13"/>
      <c r="R72" s="181"/>
      <c r="S72" s="81">
        <f t="shared" si="14"/>
        <v>11</v>
      </c>
      <c r="T72" s="12" t="s">
        <v>199</v>
      </c>
      <c r="W72" s="134">
        <v>66</v>
      </c>
      <c r="X72" s="70">
        <f t="shared" si="15"/>
        <v>60</v>
      </c>
      <c r="Y72" s="71" t="s">
        <v>39</v>
      </c>
      <c r="Z72" s="200">
        <v>24.2</v>
      </c>
      <c r="AA72" s="203">
        <v>35.799999999999997</v>
      </c>
      <c r="AB72" s="200"/>
      <c r="AC72" s="200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4"/>
    </row>
    <row r="73" spans="2:40" ht="15.75" x14ac:dyDescent="0.25">
      <c r="B73" s="12" t="s">
        <v>218</v>
      </c>
      <c r="C73" s="13">
        <v>1</v>
      </c>
      <c r="D73" s="13">
        <v>1</v>
      </c>
      <c r="E73" s="13">
        <v>1</v>
      </c>
      <c r="F73" s="13">
        <f t="shared" si="13"/>
        <v>1</v>
      </c>
      <c r="G73" s="13">
        <v>1</v>
      </c>
      <c r="H73" s="13">
        <v>1</v>
      </c>
      <c r="I73" s="13"/>
      <c r="J73" s="13"/>
      <c r="K73" s="13"/>
      <c r="L73" s="13"/>
      <c r="M73" s="13"/>
      <c r="N73" s="13"/>
      <c r="O73" s="13"/>
      <c r="P73" s="13"/>
      <c r="Q73" s="13"/>
      <c r="R73" s="181"/>
      <c r="S73" s="81">
        <f t="shared" si="14"/>
        <v>4</v>
      </c>
      <c r="T73" s="12" t="s">
        <v>218</v>
      </c>
      <c r="W73" s="134">
        <v>67</v>
      </c>
      <c r="X73" s="70">
        <f t="shared" si="15"/>
        <v>59.2</v>
      </c>
      <c r="Y73" s="71" t="s">
        <v>23</v>
      </c>
      <c r="Z73" s="200">
        <v>59.2</v>
      </c>
      <c r="AA73" s="203"/>
      <c r="AB73" s="200"/>
      <c r="AC73" s="200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4"/>
    </row>
    <row r="74" spans="2:40" ht="15.75" x14ac:dyDescent="0.25">
      <c r="B74" s="37"/>
      <c r="C74" s="173"/>
      <c r="D74" s="37"/>
      <c r="E74" s="37"/>
      <c r="F74" s="37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37"/>
      <c r="S74" s="66"/>
      <c r="T74" s="37"/>
      <c r="W74" s="134">
        <v>68</v>
      </c>
      <c r="X74" s="70">
        <f t="shared" si="15"/>
        <v>56.2</v>
      </c>
      <c r="Y74" s="71" t="s">
        <v>118</v>
      </c>
      <c r="Z74" s="200">
        <v>21</v>
      </c>
      <c r="AA74" s="203"/>
      <c r="AB74" s="200">
        <v>35.200000000000003</v>
      </c>
      <c r="AC74" s="200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</row>
    <row r="75" spans="2:40" ht="15.75" x14ac:dyDescent="0.25">
      <c r="B75" s="13" t="s">
        <v>230</v>
      </c>
      <c r="C75" s="173"/>
      <c r="D75" s="37"/>
      <c r="E75" s="37"/>
      <c r="F75" s="37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37"/>
      <c r="S75" s="66"/>
      <c r="T75" s="37"/>
      <c r="W75" s="134">
        <v>69</v>
      </c>
      <c r="X75" s="70">
        <f t="shared" si="15"/>
        <v>52.8</v>
      </c>
      <c r="Y75" s="71" t="s">
        <v>38</v>
      </c>
      <c r="Z75" s="200">
        <v>25.8</v>
      </c>
      <c r="AA75" s="201">
        <v>27</v>
      </c>
      <c r="AB75" s="200"/>
      <c r="AC75" s="200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64"/>
    </row>
    <row r="76" spans="2:40" ht="15.75" x14ac:dyDescent="0.25">
      <c r="B76" s="140" t="s">
        <v>235</v>
      </c>
      <c r="C76" s="159"/>
      <c r="D76" s="140"/>
      <c r="E76" s="140"/>
      <c r="F76" s="140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62">
        <v>6</v>
      </c>
      <c r="S76" s="27">
        <f t="shared" si="14"/>
        <v>6</v>
      </c>
      <c r="T76" s="12" t="s">
        <v>235</v>
      </c>
      <c r="W76" s="134">
        <v>70</v>
      </c>
      <c r="X76" s="70">
        <f t="shared" si="15"/>
        <v>52.4</v>
      </c>
      <c r="Y76" s="71" t="s">
        <v>36</v>
      </c>
      <c r="Z76" s="200">
        <v>37.4</v>
      </c>
      <c r="AA76" s="203">
        <v>15</v>
      </c>
      <c r="AB76" s="200"/>
      <c r="AC76" s="200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64"/>
    </row>
    <row r="77" spans="2:40" x14ac:dyDescent="0.25">
      <c r="B77" s="148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2"/>
      <c r="S77" s="27">
        <f t="shared" si="14"/>
        <v>0</v>
      </c>
      <c r="W77" s="134">
        <v>71</v>
      </c>
      <c r="X77" s="17">
        <f t="shared" si="15"/>
        <v>51</v>
      </c>
      <c r="Y77" s="16" t="s">
        <v>192</v>
      </c>
      <c r="Z77" s="204"/>
      <c r="AA77" s="204"/>
      <c r="AB77" s="204">
        <v>12</v>
      </c>
      <c r="AC77" s="204">
        <v>39</v>
      </c>
      <c r="AD77" s="148"/>
      <c r="AE77" s="148"/>
      <c r="AF77" s="148"/>
      <c r="AG77" s="148"/>
      <c r="AH77" s="49"/>
      <c r="AI77" s="49"/>
      <c r="AJ77" s="49"/>
      <c r="AK77" s="49"/>
      <c r="AL77" s="49"/>
      <c r="AM77" s="49"/>
      <c r="AN77" s="64"/>
    </row>
    <row r="78" spans="2:40" ht="15.75" x14ac:dyDescent="0.25">
      <c r="B78" s="140"/>
      <c r="C78" s="159"/>
      <c r="D78" s="140"/>
      <c r="E78" s="140"/>
      <c r="F78" s="140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62"/>
      <c r="S78" s="27">
        <f t="shared" si="14"/>
        <v>0</v>
      </c>
      <c r="W78" s="134">
        <v>72</v>
      </c>
      <c r="X78" s="70">
        <f t="shared" si="15"/>
        <v>50.6</v>
      </c>
      <c r="Y78" s="71" t="s">
        <v>27</v>
      </c>
      <c r="Z78" s="200">
        <v>50.6</v>
      </c>
      <c r="AA78" s="203"/>
      <c r="AB78" s="200"/>
      <c r="AC78" s="200"/>
      <c r="AD78" s="49"/>
      <c r="AE78" s="49"/>
      <c r="AF78" s="49"/>
      <c r="AG78" s="49"/>
      <c r="AH78" s="64"/>
      <c r="AI78" s="64"/>
      <c r="AJ78" s="64"/>
      <c r="AK78" s="64"/>
      <c r="AL78" s="64"/>
      <c r="AM78" s="64"/>
      <c r="AN78" s="64"/>
    </row>
    <row r="79" spans="2:40" ht="15.75" x14ac:dyDescent="0.25">
      <c r="B79" s="140"/>
      <c r="C79" s="159"/>
      <c r="D79" s="140"/>
      <c r="E79" s="140"/>
      <c r="F79" s="140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62"/>
      <c r="S79" s="27">
        <f t="shared" si="14"/>
        <v>0</v>
      </c>
      <c r="W79" s="134">
        <v>73</v>
      </c>
      <c r="X79" s="70">
        <f t="shared" si="15"/>
        <v>47.2</v>
      </c>
      <c r="Y79" s="71" t="s">
        <v>73</v>
      </c>
      <c r="Z79" s="200">
        <v>16.399999999999999</v>
      </c>
      <c r="AA79" s="203">
        <v>9</v>
      </c>
      <c r="AB79" s="200">
        <v>21.8</v>
      </c>
      <c r="AC79" s="200"/>
      <c r="AD79" s="64"/>
      <c r="AE79" s="64"/>
      <c r="AF79" s="64"/>
      <c r="AG79" s="64"/>
      <c r="AH79" s="148"/>
      <c r="AI79" s="148"/>
      <c r="AJ79" s="148"/>
      <c r="AK79" s="148"/>
      <c r="AL79" s="148"/>
      <c r="AM79" s="148"/>
      <c r="AN79" s="64"/>
    </row>
    <row r="80" spans="2:40" x14ac:dyDescent="0.25">
      <c r="B80" s="140"/>
      <c r="C80" s="159"/>
      <c r="D80" s="140"/>
      <c r="E80" s="140"/>
      <c r="F80" s="140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62"/>
      <c r="S80" s="27">
        <f t="shared" si="14"/>
        <v>0</v>
      </c>
      <c r="W80" s="134">
        <v>74</v>
      </c>
      <c r="X80" s="17">
        <f t="shared" si="15"/>
        <v>47</v>
      </c>
      <c r="Y80" s="16" t="s">
        <v>219</v>
      </c>
      <c r="Z80" s="204"/>
      <c r="AA80" s="204"/>
      <c r="AB80" s="204"/>
      <c r="AC80" s="204">
        <v>47</v>
      </c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49"/>
    </row>
    <row r="81" spans="2:40" x14ac:dyDescent="0.25">
      <c r="B81" s="140"/>
      <c r="C81" s="159"/>
      <c r="D81" s="140"/>
      <c r="E81" s="140"/>
      <c r="F81" s="140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62"/>
      <c r="S81" s="27">
        <f t="shared" si="14"/>
        <v>0</v>
      </c>
      <c r="W81" s="134">
        <v>75</v>
      </c>
      <c r="X81" s="17">
        <f t="shared" si="15"/>
        <v>42</v>
      </c>
      <c r="Y81" s="16" t="s">
        <v>206</v>
      </c>
      <c r="Z81" s="204"/>
      <c r="AA81" s="204"/>
      <c r="AB81" s="204"/>
      <c r="AC81" s="204">
        <v>42</v>
      </c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64"/>
    </row>
    <row r="82" spans="2:40" ht="15.75" x14ac:dyDescent="0.25">
      <c r="B82" s="140"/>
      <c r="C82" s="159"/>
      <c r="D82" s="140"/>
      <c r="E82" s="140"/>
      <c r="F82" s="140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62"/>
      <c r="S82" s="27">
        <f t="shared" si="14"/>
        <v>0</v>
      </c>
      <c r="W82" s="134">
        <v>76</v>
      </c>
      <c r="X82" s="70">
        <f t="shared" si="15"/>
        <v>41.2</v>
      </c>
      <c r="Y82" s="71" t="s">
        <v>34</v>
      </c>
      <c r="Z82" s="200">
        <v>22</v>
      </c>
      <c r="AA82" s="203">
        <v>19.2</v>
      </c>
      <c r="AB82" s="200"/>
      <c r="AC82" s="200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64"/>
    </row>
    <row r="83" spans="2:40" x14ac:dyDescent="0.25">
      <c r="B83" s="140"/>
      <c r="C83" s="159"/>
      <c r="D83" s="140"/>
      <c r="E83" s="140"/>
      <c r="F83" s="140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62"/>
      <c r="S83" s="27">
        <f t="shared" si="14"/>
        <v>0</v>
      </c>
      <c r="W83" s="134">
        <v>77</v>
      </c>
      <c r="X83" s="176">
        <f t="shared" si="15"/>
        <v>40</v>
      </c>
      <c r="Y83" s="177" t="s">
        <v>105</v>
      </c>
      <c r="Z83" s="200"/>
      <c r="AA83" s="203"/>
      <c r="AB83" s="200">
        <v>25</v>
      </c>
      <c r="AC83" s="200">
        <v>15</v>
      </c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</row>
    <row r="84" spans="2:40" x14ac:dyDescent="0.25">
      <c r="B84" s="140"/>
      <c r="C84" s="159"/>
      <c r="D84" s="140"/>
      <c r="E84" s="140"/>
      <c r="F84" s="140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62"/>
      <c r="S84" s="27">
        <f t="shared" si="14"/>
        <v>0</v>
      </c>
      <c r="W84" s="134">
        <v>78</v>
      </c>
      <c r="X84" s="17">
        <f t="shared" si="15"/>
        <v>40</v>
      </c>
      <c r="Y84" s="16" t="s">
        <v>194</v>
      </c>
      <c r="Z84" s="204"/>
      <c r="AA84" s="204"/>
      <c r="AB84" s="204">
        <v>6</v>
      </c>
      <c r="AC84" s="204">
        <v>34</v>
      </c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49"/>
    </row>
    <row r="85" spans="2:40" x14ac:dyDescent="0.25">
      <c r="B85" s="140"/>
      <c r="C85" s="159"/>
      <c r="D85" s="140"/>
      <c r="E85" s="140"/>
      <c r="F85" s="140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62"/>
      <c r="S85" s="27">
        <f t="shared" si="14"/>
        <v>0</v>
      </c>
      <c r="W85" s="134">
        <v>79</v>
      </c>
      <c r="X85" s="17">
        <f t="shared" si="15"/>
        <v>37</v>
      </c>
      <c r="Y85" s="16" t="s">
        <v>204</v>
      </c>
      <c r="Z85" s="204"/>
      <c r="AA85" s="204"/>
      <c r="AB85" s="204"/>
      <c r="AC85" s="204">
        <v>37</v>
      </c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49"/>
    </row>
    <row r="86" spans="2:40" x14ac:dyDescent="0.25">
      <c r="B86" s="140"/>
      <c r="C86" s="159"/>
      <c r="D86" s="140"/>
      <c r="E86" s="140"/>
      <c r="F86" s="140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62"/>
      <c r="S86" s="27">
        <f t="shared" si="14"/>
        <v>0</v>
      </c>
      <c r="W86" s="134">
        <v>80</v>
      </c>
      <c r="X86" s="17">
        <f t="shared" si="15"/>
        <v>36</v>
      </c>
      <c r="Y86" s="16" t="s">
        <v>203</v>
      </c>
      <c r="Z86" s="204"/>
      <c r="AA86" s="204"/>
      <c r="AB86" s="204"/>
      <c r="AC86" s="204">
        <v>36</v>
      </c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49"/>
    </row>
    <row r="87" spans="2:40" ht="15.75" x14ac:dyDescent="0.25">
      <c r="B87" s="140"/>
      <c r="C87" s="159"/>
      <c r="D87" s="140"/>
      <c r="E87" s="140"/>
      <c r="F87" s="140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62"/>
      <c r="S87" s="27">
        <f t="shared" si="14"/>
        <v>0</v>
      </c>
      <c r="W87" s="134">
        <v>81</v>
      </c>
      <c r="X87" s="70">
        <f t="shared" si="15"/>
        <v>35.799999999999997</v>
      </c>
      <c r="Y87" s="71" t="s">
        <v>122</v>
      </c>
      <c r="Z87" s="200">
        <v>35.799999999999997</v>
      </c>
      <c r="AA87" s="203"/>
      <c r="AB87" s="200"/>
      <c r="AC87" s="200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49"/>
    </row>
    <row r="88" spans="2:40" x14ac:dyDescent="0.25">
      <c r="B88" s="140"/>
      <c r="C88" s="159"/>
      <c r="D88" s="140"/>
      <c r="E88" s="140"/>
      <c r="F88" s="140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62"/>
      <c r="S88" s="27">
        <f t="shared" si="14"/>
        <v>0</v>
      </c>
      <c r="W88" s="134">
        <v>82</v>
      </c>
      <c r="X88" s="180">
        <f t="shared" si="15"/>
        <v>35.4</v>
      </c>
      <c r="Y88" s="177" t="s">
        <v>177</v>
      </c>
      <c r="Z88" s="200"/>
      <c r="AA88" s="203">
        <v>1</v>
      </c>
      <c r="AB88" s="200">
        <v>13</v>
      </c>
      <c r="AC88" s="200">
        <v>21.4</v>
      </c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49"/>
    </row>
    <row r="89" spans="2:40" x14ac:dyDescent="0.25">
      <c r="B89" s="140"/>
      <c r="C89" s="159"/>
      <c r="D89" s="140"/>
      <c r="E89" s="140"/>
      <c r="F89" s="140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62"/>
      <c r="S89" s="27">
        <f t="shared" si="14"/>
        <v>0</v>
      </c>
      <c r="W89" s="134">
        <v>83</v>
      </c>
      <c r="X89" s="17">
        <f t="shared" si="15"/>
        <v>35</v>
      </c>
      <c r="Y89" s="16" t="s">
        <v>198</v>
      </c>
      <c r="Z89" s="204"/>
      <c r="AA89" s="204"/>
      <c r="AB89" s="204"/>
      <c r="AC89" s="204">
        <v>35</v>
      </c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64"/>
    </row>
    <row r="90" spans="2:40" ht="15.75" x14ac:dyDescent="0.25">
      <c r="B90" s="140"/>
      <c r="C90" s="159"/>
      <c r="D90" s="140"/>
      <c r="E90" s="140"/>
      <c r="F90" s="140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62"/>
      <c r="S90" s="27">
        <f t="shared" si="14"/>
        <v>0</v>
      </c>
      <c r="W90" s="134">
        <v>84</v>
      </c>
      <c r="X90" s="70">
        <f t="shared" si="15"/>
        <v>31.8</v>
      </c>
      <c r="Y90" s="71" t="s">
        <v>222</v>
      </c>
      <c r="Z90" s="200">
        <v>31.8</v>
      </c>
      <c r="AA90" s="203"/>
      <c r="AB90" s="200"/>
      <c r="AC90" s="200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</row>
    <row r="91" spans="2:40" x14ac:dyDescent="0.25">
      <c r="B91" s="140"/>
      <c r="C91" s="159"/>
      <c r="D91" s="140"/>
      <c r="E91" s="140"/>
      <c r="F91" s="140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62"/>
      <c r="S91" s="27">
        <f t="shared" si="14"/>
        <v>0</v>
      </c>
      <c r="W91" s="134">
        <v>85</v>
      </c>
      <c r="X91" s="78">
        <f t="shared" si="15"/>
        <v>31</v>
      </c>
      <c r="Y91" s="79" t="s">
        <v>115</v>
      </c>
      <c r="Z91" s="200"/>
      <c r="AA91" s="203">
        <v>6</v>
      </c>
      <c r="AB91" s="200">
        <v>25</v>
      </c>
      <c r="AC91" s="200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</row>
    <row r="92" spans="2:40" ht="15.75" x14ac:dyDescent="0.25">
      <c r="W92" s="134">
        <v>86</v>
      </c>
      <c r="X92" s="70">
        <f t="shared" si="15"/>
        <v>30</v>
      </c>
      <c r="Y92" s="71" t="s">
        <v>42</v>
      </c>
      <c r="Z92" s="200">
        <v>30</v>
      </c>
      <c r="AA92" s="203"/>
      <c r="AB92" s="200"/>
      <c r="AC92" s="200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64"/>
    </row>
    <row r="93" spans="2:40" ht="15.75" x14ac:dyDescent="0.25">
      <c r="W93" s="134">
        <v>87</v>
      </c>
      <c r="X93" s="70">
        <f t="shared" si="15"/>
        <v>29.7</v>
      </c>
      <c r="Y93" s="71" t="s">
        <v>87</v>
      </c>
      <c r="Z93" s="200"/>
      <c r="AA93" s="203">
        <v>29.7</v>
      </c>
      <c r="AB93" s="200"/>
      <c r="AC93" s="200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148"/>
    </row>
    <row r="94" spans="2:40" x14ac:dyDescent="0.25">
      <c r="W94" s="134">
        <v>88</v>
      </c>
      <c r="X94" s="17">
        <f t="shared" si="15"/>
        <v>28</v>
      </c>
      <c r="Y94" s="16" t="s">
        <v>205</v>
      </c>
      <c r="Z94" s="204"/>
      <c r="AA94" s="204"/>
      <c r="AB94" s="204"/>
      <c r="AC94" s="204">
        <v>28</v>
      </c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64"/>
    </row>
    <row r="95" spans="2:40" ht="15.75" x14ac:dyDescent="0.25">
      <c r="W95" s="134">
        <v>89</v>
      </c>
      <c r="X95" s="70">
        <f t="shared" ref="X95:X105" si="16">SUM(Z95:AM95)</f>
        <v>19</v>
      </c>
      <c r="Y95" s="71" t="s">
        <v>40</v>
      </c>
      <c r="Z95" s="200">
        <v>19</v>
      </c>
      <c r="AA95" s="203"/>
      <c r="AB95" s="200"/>
      <c r="AC95" s="200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64"/>
    </row>
    <row r="96" spans="2:40" ht="15.75" x14ac:dyDescent="0.25">
      <c r="W96" s="134">
        <v>90</v>
      </c>
      <c r="X96" s="70">
        <f t="shared" si="16"/>
        <v>19</v>
      </c>
      <c r="Y96" s="71" t="s">
        <v>43</v>
      </c>
      <c r="Z96" s="200">
        <v>19</v>
      </c>
      <c r="AA96" s="203"/>
      <c r="AB96" s="200"/>
      <c r="AC96" s="200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148"/>
    </row>
    <row r="97" spans="23:40" ht="15.75" x14ac:dyDescent="0.25">
      <c r="W97" s="134">
        <v>91</v>
      </c>
      <c r="X97" s="70">
        <f t="shared" si="16"/>
        <v>18</v>
      </c>
      <c r="Y97" s="71" t="s">
        <v>44</v>
      </c>
      <c r="Z97" s="200">
        <v>18</v>
      </c>
      <c r="AA97" s="203"/>
      <c r="AB97" s="200"/>
      <c r="AC97" s="200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148"/>
    </row>
    <row r="98" spans="23:40" x14ac:dyDescent="0.25">
      <c r="W98" s="134">
        <v>92</v>
      </c>
      <c r="X98" s="17">
        <f t="shared" si="16"/>
        <v>17</v>
      </c>
      <c r="Y98" s="16" t="s">
        <v>220</v>
      </c>
      <c r="Z98" s="204"/>
      <c r="AA98" s="204"/>
      <c r="AB98" s="204"/>
      <c r="AC98" s="204">
        <v>17</v>
      </c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</row>
    <row r="99" spans="23:40" x14ac:dyDescent="0.25">
      <c r="W99" s="134">
        <v>93</v>
      </c>
      <c r="X99" s="78">
        <f t="shared" si="16"/>
        <v>16</v>
      </c>
      <c r="Y99" s="79" t="s">
        <v>107</v>
      </c>
      <c r="Z99" s="200"/>
      <c r="AA99" s="203"/>
      <c r="AB99" s="200">
        <v>16</v>
      </c>
      <c r="AC99" s="200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148"/>
    </row>
    <row r="100" spans="23:40" x14ac:dyDescent="0.25">
      <c r="W100" s="134">
        <v>94</v>
      </c>
      <c r="X100" s="172">
        <f t="shared" si="16"/>
        <v>16</v>
      </c>
      <c r="Y100" s="79" t="s">
        <v>109</v>
      </c>
      <c r="Z100" s="200"/>
      <c r="AA100" s="203">
        <v>2</v>
      </c>
      <c r="AB100" s="200">
        <v>14</v>
      </c>
      <c r="AC100" s="200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148"/>
    </row>
    <row r="101" spans="23:40" x14ac:dyDescent="0.25">
      <c r="W101" s="134">
        <v>95</v>
      </c>
      <c r="X101" s="172">
        <f t="shared" si="16"/>
        <v>15</v>
      </c>
      <c r="Y101" s="79" t="s">
        <v>113</v>
      </c>
      <c r="Z101" s="200"/>
      <c r="AA101" s="203">
        <v>1</v>
      </c>
      <c r="AB101" s="200">
        <v>14</v>
      </c>
      <c r="AC101" s="200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148"/>
    </row>
    <row r="102" spans="23:40" x14ac:dyDescent="0.25">
      <c r="W102" s="134">
        <v>96</v>
      </c>
      <c r="X102" s="17">
        <f t="shared" si="16"/>
        <v>14</v>
      </c>
      <c r="Y102" s="16" t="s">
        <v>201</v>
      </c>
      <c r="Z102" s="204"/>
      <c r="AA102" s="204"/>
      <c r="AB102" s="204"/>
      <c r="AC102" s="204">
        <v>14</v>
      </c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</row>
    <row r="103" spans="23:40" x14ac:dyDescent="0.25">
      <c r="W103" s="134">
        <v>97</v>
      </c>
      <c r="X103" s="17">
        <f t="shared" si="16"/>
        <v>11</v>
      </c>
      <c r="Y103" s="16" t="s">
        <v>199</v>
      </c>
      <c r="Z103" s="204"/>
      <c r="AA103" s="204"/>
      <c r="AB103" s="204"/>
      <c r="AC103" s="204">
        <v>11</v>
      </c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</row>
    <row r="104" spans="23:40" ht="15.75" x14ac:dyDescent="0.25">
      <c r="W104" s="134">
        <v>98</v>
      </c>
      <c r="X104" s="70">
        <f t="shared" si="16"/>
        <v>7</v>
      </c>
      <c r="Y104" s="71" t="s">
        <v>46</v>
      </c>
      <c r="Z104" s="200">
        <v>7</v>
      </c>
      <c r="AA104" s="203"/>
      <c r="AB104" s="200"/>
      <c r="AC104" s="200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148"/>
    </row>
    <row r="105" spans="23:40" x14ac:dyDescent="0.25">
      <c r="W105" s="134">
        <v>99</v>
      </c>
      <c r="X105" s="78">
        <f t="shared" si="16"/>
        <v>6</v>
      </c>
      <c r="Y105" s="79" t="s">
        <v>184</v>
      </c>
      <c r="Z105" s="200"/>
      <c r="AA105" s="203"/>
      <c r="AB105" s="200">
        <v>6</v>
      </c>
      <c r="AC105" s="200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148"/>
    </row>
    <row r="106" spans="23:40" x14ac:dyDescent="0.25">
      <c r="W106" s="134">
        <v>100</v>
      </c>
      <c r="X106" s="173">
        <f>SUM(Z106:AN106)</f>
        <v>6</v>
      </c>
      <c r="Y106" s="147" t="s">
        <v>235</v>
      </c>
      <c r="Z106" s="204"/>
      <c r="AA106" s="204"/>
      <c r="AB106" s="204"/>
      <c r="AC106" s="204">
        <v>6</v>
      </c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</row>
    <row r="107" spans="23:40" x14ac:dyDescent="0.25">
      <c r="W107" s="134">
        <v>101</v>
      </c>
      <c r="X107" s="78">
        <f>SUM(Z107:AM107)</f>
        <v>4</v>
      </c>
      <c r="Y107" s="79" t="s">
        <v>166</v>
      </c>
      <c r="Z107" s="204"/>
      <c r="AA107" s="163">
        <v>4</v>
      </c>
      <c r="AB107" s="204"/>
      <c r="AC107" s="204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</row>
    <row r="108" spans="23:40" x14ac:dyDescent="0.25">
      <c r="W108" s="134">
        <v>102</v>
      </c>
      <c r="X108" s="17">
        <f>SUM(Z108:AM108)</f>
        <v>4</v>
      </c>
      <c r="Y108" s="16" t="s">
        <v>218</v>
      </c>
      <c r="Z108" s="204"/>
      <c r="AA108" s="208"/>
      <c r="AB108" s="208"/>
      <c r="AC108" s="208">
        <v>4</v>
      </c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</row>
    <row r="109" spans="23:40" x14ac:dyDescent="0.25">
      <c r="W109" s="134">
        <v>103</v>
      </c>
      <c r="X109" s="78">
        <f>SUM(Z109:AN109)</f>
        <v>1</v>
      </c>
      <c r="Y109" s="147" t="s">
        <v>176</v>
      </c>
      <c r="Z109" s="204"/>
      <c r="AA109" s="163">
        <v>1</v>
      </c>
      <c r="AB109" s="204"/>
      <c r="AC109" s="204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</row>
    <row r="110" spans="23:40" x14ac:dyDescent="0.25">
      <c r="W110" s="134">
        <v>104</v>
      </c>
      <c r="Y110" s="147" t="s">
        <v>236</v>
      </c>
      <c r="Z110" s="148"/>
      <c r="AA110" s="148"/>
      <c r="AB110" s="148"/>
      <c r="AC110" s="169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</row>
    <row r="111" spans="23:40" x14ac:dyDescent="0.25">
      <c r="W111" s="134">
        <v>105</v>
      </c>
      <c r="Y111" s="147" t="s">
        <v>237</v>
      </c>
      <c r="Z111" s="148"/>
      <c r="AA111" s="148"/>
      <c r="AB111" s="148"/>
      <c r="AC111" s="169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</row>
    <row r="112" spans="23:40" x14ac:dyDescent="0.25">
      <c r="W112" s="134">
        <v>106</v>
      </c>
      <c r="Y112" s="147" t="s">
        <v>238</v>
      </c>
      <c r="Z112" s="148"/>
      <c r="AA112" s="148"/>
      <c r="AB112" s="148"/>
      <c r="AC112" s="169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</row>
    <row r="113" spans="23:40" x14ac:dyDescent="0.25">
      <c r="W113" s="134">
        <v>107</v>
      </c>
      <c r="Y113" s="147" t="s">
        <v>239</v>
      </c>
      <c r="Z113" s="148"/>
      <c r="AA113" s="148"/>
      <c r="AB113" s="148"/>
      <c r="AC113" s="169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</row>
    <row r="114" spans="23:40" x14ac:dyDescent="0.25">
      <c r="W114" s="134">
        <v>108</v>
      </c>
      <c r="Y114" s="147" t="s">
        <v>240</v>
      </c>
      <c r="Z114" s="148"/>
      <c r="AA114" s="148"/>
      <c r="AB114" s="148"/>
      <c r="AC114" s="169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</row>
    <row r="115" spans="23:40" x14ac:dyDescent="0.25">
      <c r="W115" s="134">
        <v>109</v>
      </c>
      <c r="Y115" s="147" t="s">
        <v>241</v>
      </c>
      <c r="Z115" s="148"/>
      <c r="AA115" s="148"/>
      <c r="AB115" s="148"/>
      <c r="AC115" s="169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</row>
    <row r="116" spans="23:40" x14ac:dyDescent="0.25">
      <c r="W116" s="134">
        <v>110</v>
      </c>
      <c r="Y116" s="147" t="s">
        <v>242</v>
      </c>
      <c r="Z116" s="148"/>
      <c r="AA116" s="148"/>
      <c r="AB116" s="148"/>
      <c r="AC116" s="169"/>
      <c r="AD116" s="148"/>
      <c r="AE116" s="148"/>
      <c r="AF116" s="148"/>
      <c r="AG116" s="148"/>
      <c r="AH116" s="148"/>
      <c r="AI116" s="148"/>
      <c r="AJ116" s="148"/>
      <c r="AK116" s="148"/>
      <c r="AL116" s="148"/>
      <c r="AM116" s="148"/>
      <c r="AN116" s="148"/>
    </row>
    <row r="117" spans="23:40" x14ac:dyDescent="0.25">
      <c r="W117" s="134">
        <v>111</v>
      </c>
      <c r="Y117" s="147" t="s">
        <v>243</v>
      </c>
      <c r="Z117" s="148"/>
      <c r="AA117" s="148"/>
      <c r="AB117" s="148"/>
      <c r="AC117" s="169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</row>
    <row r="118" spans="23:40" x14ac:dyDescent="0.25">
      <c r="W118" s="134">
        <v>112</v>
      </c>
      <c r="Y118" s="147" t="s">
        <v>244</v>
      </c>
      <c r="Z118" s="148"/>
      <c r="AA118" s="148"/>
      <c r="AB118" s="148"/>
      <c r="AC118" s="169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</row>
    <row r="119" spans="23:40" x14ac:dyDescent="0.25">
      <c r="W119" s="134">
        <v>113</v>
      </c>
      <c r="Y119" s="147" t="s">
        <v>245</v>
      </c>
      <c r="Z119" s="148"/>
      <c r="AA119" s="148"/>
      <c r="AB119" s="148"/>
      <c r="AC119" s="169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</row>
    <row r="120" spans="23:40" x14ac:dyDescent="0.25">
      <c r="W120" s="134">
        <v>114</v>
      </c>
      <c r="Z120" s="148"/>
      <c r="AA120" s="148"/>
      <c r="AB120" s="148"/>
      <c r="AC120" s="169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</row>
    <row r="121" spans="23:40" x14ac:dyDescent="0.25">
      <c r="W121" s="134">
        <v>115</v>
      </c>
      <c r="Z121" s="148"/>
      <c r="AA121" s="148"/>
      <c r="AB121" s="148"/>
      <c r="AC121" s="169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</row>
  </sheetData>
  <sortState xmlns:xlrd2="http://schemas.microsoft.com/office/spreadsheetml/2017/richdata2" ref="X7:AC121">
    <sortCondition descending="1" ref="X7"/>
  </sortState>
  <mergeCells count="1">
    <mergeCell ref="B1:S3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Q110"/>
  <sheetViews>
    <sheetView topLeftCell="B1" zoomScale="55" zoomScaleNormal="55" workbookViewId="0">
      <selection activeCell="D43" sqref="D43"/>
    </sheetView>
  </sheetViews>
  <sheetFormatPr defaultRowHeight="15" x14ac:dyDescent="0.25"/>
  <cols>
    <col min="2" max="2" width="27.28515625" customWidth="1"/>
    <col min="3" max="3" width="14.28515625" customWidth="1"/>
    <col min="4" max="4" width="12.42578125" customWidth="1"/>
    <col min="8" max="8" width="14.28515625" customWidth="1"/>
    <col min="11" max="11" width="13.5703125" customWidth="1"/>
    <col min="15" max="15" width="12.5703125" customWidth="1"/>
    <col min="16" max="16" width="18" customWidth="1"/>
    <col min="18" max="18" width="9" customWidth="1"/>
    <col min="19" max="19" width="17.28515625" customWidth="1"/>
    <col min="20" max="20" width="23.7109375" customWidth="1"/>
    <col min="21" max="21" width="14" customWidth="1"/>
    <col min="22" max="22" width="10" customWidth="1"/>
    <col min="23" max="23" width="8.5703125" customWidth="1"/>
    <col min="24" max="24" width="13.85546875" customWidth="1"/>
    <col min="25" max="25" width="27.85546875" customWidth="1"/>
    <col min="26" max="26" width="11.28515625" customWidth="1"/>
    <col min="27" max="39" width="11.7109375" customWidth="1"/>
    <col min="42" max="42" width="9.140625" customWidth="1"/>
    <col min="43" max="43" width="27.7109375" customWidth="1"/>
    <col min="46" max="46" width="23" customWidth="1"/>
    <col min="49" max="49" width="10.7109375" customWidth="1"/>
    <col min="50" max="50" width="11.140625" customWidth="1"/>
    <col min="51" max="51" width="21.7109375" customWidth="1"/>
  </cols>
  <sheetData>
    <row r="1" spans="2:43" x14ac:dyDescent="0.25">
      <c r="B1" s="365" t="s">
        <v>189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</row>
    <row r="2" spans="2:43" ht="21" x14ac:dyDescent="0.35"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W2" s="37"/>
      <c r="X2" s="37"/>
      <c r="Y2" s="37"/>
      <c r="Z2" s="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Q2" s="45" t="s">
        <v>117</v>
      </c>
    </row>
    <row r="3" spans="2:43" ht="15.75" x14ac:dyDescent="0.25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W3" s="37"/>
      <c r="X3" s="78"/>
      <c r="Y3" s="7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68"/>
      <c r="AP3" s="38">
        <v>523.20000000000005</v>
      </c>
      <c r="AQ3" s="39" t="s">
        <v>4</v>
      </c>
    </row>
    <row r="4" spans="2:43" ht="15.75" x14ac:dyDescent="0.25"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AP4" s="38">
        <v>515.5</v>
      </c>
      <c r="AQ4" s="39" t="s">
        <v>2</v>
      </c>
    </row>
    <row r="5" spans="2:43" ht="18.75" customHeight="1" x14ac:dyDescent="0.25">
      <c r="B5" t="s">
        <v>0</v>
      </c>
      <c r="C5" s="6" t="s">
        <v>48</v>
      </c>
      <c r="D5" s="10"/>
      <c r="E5" s="10"/>
      <c r="F5" s="11"/>
      <c r="G5" s="4" t="s">
        <v>49</v>
      </c>
      <c r="H5" s="5"/>
      <c r="I5" s="5"/>
      <c r="J5" s="5"/>
      <c r="K5" s="5"/>
      <c r="L5" s="3" t="s">
        <v>55</v>
      </c>
      <c r="M5" s="3"/>
      <c r="N5" s="3"/>
      <c r="O5" s="3"/>
      <c r="P5" s="9" t="s">
        <v>57</v>
      </c>
      <c r="Q5" s="7"/>
      <c r="R5" s="161" t="s">
        <v>191</v>
      </c>
      <c r="S5" s="8" t="s">
        <v>59</v>
      </c>
      <c r="X5" s="35"/>
      <c r="Y5" s="36"/>
      <c r="Z5" s="30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2"/>
      <c r="AP5" s="38">
        <v>392.8</v>
      </c>
      <c r="AQ5" s="39" t="s">
        <v>78</v>
      </c>
    </row>
    <row r="6" spans="2:43" ht="15.75" x14ac:dyDescent="0.25">
      <c r="D6" t="s">
        <v>75</v>
      </c>
      <c r="E6" t="s">
        <v>76</v>
      </c>
      <c r="F6" t="s">
        <v>77</v>
      </c>
      <c r="G6" t="s">
        <v>50</v>
      </c>
      <c r="P6" s="9"/>
      <c r="Q6" s="7"/>
      <c r="R6" s="161"/>
      <c r="X6" s="35"/>
      <c r="Y6" s="44">
        <v>43792</v>
      </c>
      <c r="Z6" s="150">
        <v>2017</v>
      </c>
      <c r="AA6" s="50">
        <v>2018</v>
      </c>
      <c r="AB6" s="50">
        <v>2019</v>
      </c>
      <c r="AC6" s="50">
        <v>2020</v>
      </c>
      <c r="AD6" s="50">
        <v>2021</v>
      </c>
      <c r="AE6" s="50">
        <v>2022</v>
      </c>
      <c r="AF6" s="50">
        <v>2023</v>
      </c>
      <c r="AG6" s="50">
        <v>2024</v>
      </c>
      <c r="AH6" s="50">
        <v>2025</v>
      </c>
      <c r="AI6" s="50">
        <v>2026</v>
      </c>
      <c r="AJ6" s="50">
        <v>2027</v>
      </c>
      <c r="AK6" s="50">
        <v>2028</v>
      </c>
      <c r="AL6" s="50">
        <v>2029</v>
      </c>
      <c r="AM6" s="50">
        <v>2030</v>
      </c>
      <c r="AN6" s="50"/>
      <c r="AO6" s="65"/>
      <c r="AP6" s="38">
        <v>381</v>
      </c>
      <c r="AQ6" s="39" t="s">
        <v>13</v>
      </c>
    </row>
    <row r="7" spans="2:43" ht="15.75" x14ac:dyDescent="0.25">
      <c r="G7" s="2" t="s">
        <v>53</v>
      </c>
      <c r="H7" t="s">
        <v>51</v>
      </c>
      <c r="I7" t="s">
        <v>52</v>
      </c>
      <c r="J7" t="s">
        <v>54</v>
      </c>
      <c r="K7" t="s">
        <v>56</v>
      </c>
      <c r="L7" t="s">
        <v>51</v>
      </c>
      <c r="M7" t="s">
        <v>52</v>
      </c>
      <c r="N7" t="s">
        <v>54</v>
      </c>
      <c r="O7" t="s">
        <v>56</v>
      </c>
      <c r="P7" t="s">
        <v>58</v>
      </c>
      <c r="Q7" t="s">
        <v>56</v>
      </c>
      <c r="R7" s="161"/>
      <c r="X7" s="35"/>
      <c r="Z7" s="30"/>
      <c r="AA7" s="46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65"/>
      <c r="AP7" s="38">
        <v>377.7</v>
      </c>
      <c r="AQ7" s="39" t="s">
        <v>1</v>
      </c>
    </row>
    <row r="8" spans="2:43" ht="15.75" x14ac:dyDescent="0.25">
      <c r="B8" s="14" t="s">
        <v>4</v>
      </c>
      <c r="C8" s="15">
        <v>64</v>
      </c>
      <c r="D8" s="14">
        <v>3.9</v>
      </c>
      <c r="E8" s="14">
        <v>22</v>
      </c>
      <c r="F8" s="14">
        <f>D8*E8</f>
        <v>85.8</v>
      </c>
      <c r="G8" s="15">
        <v>4</v>
      </c>
      <c r="H8" s="15">
        <v>5</v>
      </c>
      <c r="I8" s="15">
        <v>5</v>
      </c>
      <c r="J8" s="15"/>
      <c r="K8" s="15"/>
      <c r="L8" s="15">
        <v>8</v>
      </c>
      <c r="M8" s="15"/>
      <c r="N8" s="15"/>
      <c r="O8" s="15"/>
      <c r="P8" s="15">
        <v>10</v>
      </c>
      <c r="Q8" s="15"/>
      <c r="R8" s="161"/>
      <c r="S8" s="21">
        <f>SUM(F8:R8)+C8</f>
        <v>181.8</v>
      </c>
      <c r="T8" s="14" t="s">
        <v>4</v>
      </c>
      <c r="W8">
        <v>1</v>
      </c>
      <c r="X8" s="38">
        <v>523.20000000000005</v>
      </c>
      <c r="Y8" s="39" t="s">
        <v>4</v>
      </c>
      <c r="Z8" s="49">
        <v>188.8</v>
      </c>
      <c r="AA8" s="151">
        <v>152.6</v>
      </c>
      <c r="AB8" s="62">
        <v>181.8</v>
      </c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5"/>
      <c r="AP8" s="38">
        <v>366.4</v>
      </c>
      <c r="AQ8" s="39" t="s">
        <v>116</v>
      </c>
    </row>
    <row r="9" spans="2:43" ht="15.75" x14ac:dyDescent="0.25">
      <c r="B9" s="14" t="s">
        <v>88</v>
      </c>
      <c r="C9" s="15">
        <v>63</v>
      </c>
      <c r="D9" s="14">
        <v>3.9</v>
      </c>
      <c r="E9" s="14">
        <v>19</v>
      </c>
      <c r="F9" s="14">
        <f>PRODUCT(D9*E9)</f>
        <v>74.099999999999994</v>
      </c>
      <c r="G9" s="15">
        <v>4</v>
      </c>
      <c r="H9" s="15">
        <v>5</v>
      </c>
      <c r="I9" s="15">
        <v>5</v>
      </c>
      <c r="J9" s="15">
        <v>5</v>
      </c>
      <c r="K9" s="15"/>
      <c r="L9" s="15">
        <v>8</v>
      </c>
      <c r="M9" s="15">
        <v>8</v>
      </c>
      <c r="N9" s="15">
        <v>8</v>
      </c>
      <c r="O9" s="15">
        <v>8</v>
      </c>
      <c r="P9" s="15"/>
      <c r="Q9" s="15"/>
      <c r="R9" s="161"/>
      <c r="S9" s="21">
        <f>SUM(F9:R9)+C9</f>
        <v>188.1</v>
      </c>
      <c r="T9" s="14" t="s">
        <v>88</v>
      </c>
      <c r="W9">
        <v>2</v>
      </c>
      <c r="X9" s="38">
        <v>515.5</v>
      </c>
      <c r="Y9" s="39" t="s">
        <v>2</v>
      </c>
      <c r="Z9" s="49">
        <v>133.5</v>
      </c>
      <c r="AA9" s="151">
        <v>193.9</v>
      </c>
      <c r="AB9" s="62">
        <v>188.1</v>
      </c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5"/>
      <c r="AP9" s="38">
        <v>361.6</v>
      </c>
      <c r="AQ9" s="39" t="s">
        <v>60</v>
      </c>
    </row>
    <row r="10" spans="2:43" ht="15.75" x14ac:dyDescent="0.25">
      <c r="B10" s="14" t="s">
        <v>78</v>
      </c>
      <c r="C10" s="15">
        <v>62</v>
      </c>
      <c r="D10" s="14">
        <v>3.9</v>
      </c>
      <c r="E10" s="14">
        <v>18</v>
      </c>
      <c r="F10" s="14">
        <f t="shared" ref="F10:F17" si="0">PRODUCT(D10*E10)</f>
        <v>70.2</v>
      </c>
      <c r="G10" s="15">
        <v>4</v>
      </c>
      <c r="H10" s="15"/>
      <c r="I10" s="15"/>
      <c r="J10" s="15"/>
      <c r="K10" s="15"/>
      <c r="L10" s="15">
        <v>8</v>
      </c>
      <c r="M10" s="15">
        <v>8</v>
      </c>
      <c r="N10" s="15"/>
      <c r="O10" s="15"/>
      <c r="P10" s="15"/>
      <c r="Q10" s="15"/>
      <c r="R10" s="161"/>
      <c r="S10" s="21">
        <f>SUM(F10:R10)+C10</f>
        <v>152.19999999999999</v>
      </c>
      <c r="T10" s="14" t="s">
        <v>78</v>
      </c>
      <c r="W10">
        <v>3</v>
      </c>
      <c r="X10" s="38">
        <v>392.8</v>
      </c>
      <c r="Y10" s="39" t="s">
        <v>78</v>
      </c>
      <c r="Z10" s="49">
        <v>158</v>
      </c>
      <c r="AA10" s="151">
        <v>82.6</v>
      </c>
      <c r="AB10" s="62">
        <v>152.19999999999999</v>
      </c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5"/>
      <c r="AP10" s="38">
        <v>351</v>
      </c>
      <c r="AQ10" s="39" t="s">
        <v>6</v>
      </c>
    </row>
    <row r="11" spans="2:43" ht="15.75" x14ac:dyDescent="0.25">
      <c r="B11" s="14" t="s">
        <v>1</v>
      </c>
      <c r="C11" s="15">
        <v>61</v>
      </c>
      <c r="D11" s="14">
        <v>3.9</v>
      </c>
      <c r="E11" s="14">
        <v>15</v>
      </c>
      <c r="F11" s="14">
        <f t="shared" si="0"/>
        <v>58.5</v>
      </c>
      <c r="G11" s="15">
        <v>4</v>
      </c>
      <c r="H11" s="15"/>
      <c r="I11" s="15"/>
      <c r="J11" s="15"/>
      <c r="K11" s="15"/>
      <c r="L11" s="15">
        <v>8</v>
      </c>
      <c r="M11" s="15">
        <v>8</v>
      </c>
      <c r="N11" s="15">
        <v>8</v>
      </c>
      <c r="O11" s="15"/>
      <c r="P11" s="15"/>
      <c r="Q11" s="15"/>
      <c r="R11" s="161"/>
      <c r="S11" s="21">
        <f t="shared" ref="S11:S17" si="1">SUM(F11:R11)+C11</f>
        <v>147.5</v>
      </c>
      <c r="T11" s="14" t="s">
        <v>1</v>
      </c>
      <c r="W11">
        <v>4</v>
      </c>
      <c r="X11" s="38">
        <v>381</v>
      </c>
      <c r="Y11" s="39" t="s">
        <v>13</v>
      </c>
      <c r="Z11" s="72">
        <v>123</v>
      </c>
      <c r="AA11" s="152">
        <v>127</v>
      </c>
      <c r="AB11" s="62">
        <v>131</v>
      </c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5"/>
      <c r="AP11" s="38">
        <v>349.5</v>
      </c>
      <c r="AQ11" s="39" t="s">
        <v>17</v>
      </c>
    </row>
    <row r="12" spans="2:43" ht="15.75" x14ac:dyDescent="0.25">
      <c r="B12" s="14" t="s">
        <v>6</v>
      </c>
      <c r="C12" s="15">
        <v>60</v>
      </c>
      <c r="D12" s="14">
        <v>3.9</v>
      </c>
      <c r="E12" s="14">
        <v>15</v>
      </c>
      <c r="F12" s="14">
        <f t="shared" si="0"/>
        <v>58.5</v>
      </c>
      <c r="G12" s="15">
        <v>4</v>
      </c>
      <c r="H12" s="15">
        <v>5</v>
      </c>
      <c r="I12" s="15">
        <v>5</v>
      </c>
      <c r="J12" s="15">
        <v>5</v>
      </c>
      <c r="K12" s="15">
        <v>5</v>
      </c>
      <c r="L12" s="15">
        <v>8</v>
      </c>
      <c r="M12" s="15"/>
      <c r="N12" s="15"/>
      <c r="O12" s="15"/>
      <c r="P12" s="15"/>
      <c r="Q12" s="15"/>
      <c r="R12" s="161"/>
      <c r="S12" s="21">
        <f t="shared" si="1"/>
        <v>150.5</v>
      </c>
      <c r="T12" s="14" t="s">
        <v>6</v>
      </c>
      <c r="W12">
        <v>5</v>
      </c>
      <c r="X12" s="38">
        <v>377.7</v>
      </c>
      <c r="Y12" s="39" t="s">
        <v>1</v>
      </c>
      <c r="Z12" s="49">
        <v>159.19999999999999</v>
      </c>
      <c r="AA12" s="152">
        <v>71</v>
      </c>
      <c r="AB12" s="62">
        <v>147.5</v>
      </c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5"/>
      <c r="AP12" s="38">
        <v>343.7</v>
      </c>
      <c r="AQ12" s="39" t="s">
        <v>9</v>
      </c>
    </row>
    <row r="13" spans="2:43" ht="15.75" x14ac:dyDescent="0.25">
      <c r="B13" s="14" t="s">
        <v>9</v>
      </c>
      <c r="C13" s="15">
        <v>59</v>
      </c>
      <c r="D13" s="14">
        <v>3.9</v>
      </c>
      <c r="E13" s="14">
        <v>13</v>
      </c>
      <c r="F13" s="14">
        <f t="shared" si="0"/>
        <v>50.699999999999996</v>
      </c>
      <c r="G13" s="15">
        <v>4</v>
      </c>
      <c r="H13" s="15"/>
      <c r="I13" s="15"/>
      <c r="J13" s="15"/>
      <c r="K13" s="15"/>
      <c r="L13" s="15">
        <v>8</v>
      </c>
      <c r="M13" s="15"/>
      <c r="N13" s="15"/>
      <c r="O13" s="15"/>
      <c r="P13" s="15"/>
      <c r="Q13" s="15"/>
      <c r="R13" s="161">
        <v>15</v>
      </c>
      <c r="S13" s="21">
        <f>SUM(F13:R13)+C13</f>
        <v>136.69999999999999</v>
      </c>
      <c r="T13" s="14" t="s">
        <v>9</v>
      </c>
      <c r="W13">
        <v>6</v>
      </c>
      <c r="X13" s="38">
        <v>366.4</v>
      </c>
      <c r="Y13" s="39" t="s">
        <v>116</v>
      </c>
      <c r="Z13" s="72">
        <v>112.5</v>
      </c>
      <c r="AA13" s="152">
        <v>132.1</v>
      </c>
      <c r="AB13" s="62">
        <v>121.8</v>
      </c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5"/>
      <c r="AP13" s="40">
        <v>317.10000000000002</v>
      </c>
      <c r="AQ13" s="41" t="s">
        <v>28</v>
      </c>
    </row>
    <row r="14" spans="2:43" ht="15.75" x14ac:dyDescent="0.25">
      <c r="B14" s="14" t="s">
        <v>35</v>
      </c>
      <c r="C14" s="15">
        <v>58</v>
      </c>
      <c r="D14" s="14">
        <v>3.9</v>
      </c>
      <c r="E14" s="14">
        <v>12</v>
      </c>
      <c r="F14" s="14">
        <f t="shared" si="0"/>
        <v>46.8</v>
      </c>
      <c r="G14" s="15">
        <v>4</v>
      </c>
      <c r="H14" s="15">
        <v>5</v>
      </c>
      <c r="I14" s="15"/>
      <c r="J14" s="15"/>
      <c r="K14" s="15"/>
      <c r="L14" s="15">
        <v>8</v>
      </c>
      <c r="M14" s="15"/>
      <c r="N14" s="15"/>
      <c r="O14" s="15"/>
      <c r="P14" s="15"/>
      <c r="Q14" s="15"/>
      <c r="R14" s="161"/>
      <c r="S14" s="21">
        <f t="shared" si="1"/>
        <v>121.8</v>
      </c>
      <c r="T14" s="14" t="s">
        <v>35</v>
      </c>
      <c r="W14">
        <v>7</v>
      </c>
      <c r="X14" s="38">
        <v>361.6</v>
      </c>
      <c r="Y14" s="39" t="s">
        <v>60</v>
      </c>
      <c r="Z14" s="49">
        <v>108</v>
      </c>
      <c r="AA14" s="151">
        <v>88</v>
      </c>
      <c r="AB14" s="62">
        <v>165.6</v>
      </c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5"/>
      <c r="AP14" s="40">
        <v>305.10000000000002</v>
      </c>
      <c r="AQ14" s="41" t="s">
        <v>90</v>
      </c>
    </row>
    <row r="15" spans="2:43" ht="15.75" x14ac:dyDescent="0.25">
      <c r="B15" s="14" t="s">
        <v>13</v>
      </c>
      <c r="C15" s="15">
        <v>57</v>
      </c>
      <c r="D15" s="14">
        <v>3.9</v>
      </c>
      <c r="E15" s="14">
        <v>10</v>
      </c>
      <c r="F15" s="14">
        <f t="shared" si="0"/>
        <v>39</v>
      </c>
      <c r="G15" s="15">
        <v>4</v>
      </c>
      <c r="H15" s="15">
        <v>5</v>
      </c>
      <c r="I15" s="15"/>
      <c r="J15" s="15"/>
      <c r="K15" s="15"/>
      <c r="L15" s="15">
        <v>8</v>
      </c>
      <c r="M15" s="15">
        <v>8</v>
      </c>
      <c r="N15" s="15"/>
      <c r="O15" s="15"/>
      <c r="P15" s="15"/>
      <c r="Q15" s="15"/>
      <c r="R15" s="161">
        <v>10</v>
      </c>
      <c r="S15" s="21">
        <f t="shared" si="1"/>
        <v>131</v>
      </c>
      <c r="T15" s="14" t="s">
        <v>13</v>
      </c>
      <c r="W15">
        <v>8</v>
      </c>
      <c r="X15" s="38">
        <v>351</v>
      </c>
      <c r="Y15" s="39" t="s">
        <v>6</v>
      </c>
      <c r="Z15" s="49">
        <v>110.2</v>
      </c>
      <c r="AA15" s="151">
        <v>90.3</v>
      </c>
      <c r="AB15" s="62">
        <v>150.5</v>
      </c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5"/>
      <c r="AP15" s="40">
        <v>289.7</v>
      </c>
      <c r="AQ15" s="41" t="s">
        <v>18</v>
      </c>
    </row>
    <row r="16" spans="2:43" ht="15.75" x14ac:dyDescent="0.25">
      <c r="B16" s="11" t="s">
        <v>17</v>
      </c>
      <c r="C16" s="20">
        <v>56</v>
      </c>
      <c r="D16" s="11">
        <v>3.9</v>
      </c>
      <c r="E16" s="11">
        <v>6</v>
      </c>
      <c r="F16" s="11">
        <f t="shared" si="0"/>
        <v>23.4</v>
      </c>
      <c r="G16" s="20">
        <v>4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61"/>
      <c r="S16" s="21">
        <f t="shared" si="1"/>
        <v>83.4</v>
      </c>
      <c r="T16" s="11" t="s">
        <v>17</v>
      </c>
      <c r="W16">
        <v>9</v>
      </c>
      <c r="X16" s="38">
        <v>349.5</v>
      </c>
      <c r="Y16" s="39" t="s">
        <v>17</v>
      </c>
      <c r="Z16" s="72">
        <v>147</v>
      </c>
      <c r="AA16" s="152">
        <v>119.1</v>
      </c>
      <c r="AB16" s="62">
        <v>83.4</v>
      </c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5"/>
      <c r="AP16" s="40">
        <v>283</v>
      </c>
      <c r="AQ16" s="41" t="s">
        <v>14</v>
      </c>
    </row>
    <row r="17" spans="2:43" ht="15.75" x14ac:dyDescent="0.25">
      <c r="B17" s="11" t="s">
        <v>10</v>
      </c>
      <c r="C17" s="20">
        <v>55</v>
      </c>
      <c r="D17" s="11">
        <v>3.9</v>
      </c>
      <c r="E17" s="11">
        <v>0</v>
      </c>
      <c r="F17" s="11">
        <f t="shared" si="0"/>
        <v>0</v>
      </c>
      <c r="G17" s="20">
        <v>4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61"/>
      <c r="S17" s="21">
        <f t="shared" si="1"/>
        <v>59</v>
      </c>
      <c r="T17" s="11" t="s">
        <v>10</v>
      </c>
      <c r="W17">
        <v>10</v>
      </c>
      <c r="X17" s="38">
        <v>343.7</v>
      </c>
      <c r="Y17" s="39" t="s">
        <v>9</v>
      </c>
      <c r="Z17" s="72">
        <v>115</v>
      </c>
      <c r="AA17" s="152">
        <v>92</v>
      </c>
      <c r="AB17" s="62">
        <v>136.69999999999999</v>
      </c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5"/>
      <c r="AP17" s="40">
        <v>280.89999999999998</v>
      </c>
      <c r="AQ17" s="41" t="s">
        <v>20</v>
      </c>
    </row>
    <row r="18" spans="2:43" ht="15.75" x14ac:dyDescent="0.25">
      <c r="B18" s="51"/>
      <c r="C18" s="52"/>
      <c r="D18" s="51"/>
      <c r="E18" s="51"/>
      <c r="F18" s="51"/>
      <c r="G18" s="2" t="s">
        <v>53</v>
      </c>
      <c r="H18" t="s">
        <v>51</v>
      </c>
      <c r="I18" t="s">
        <v>52</v>
      </c>
      <c r="J18" t="s">
        <v>54</v>
      </c>
      <c r="K18" t="s">
        <v>56</v>
      </c>
      <c r="L18" t="s">
        <v>51</v>
      </c>
      <c r="M18" t="s">
        <v>52</v>
      </c>
      <c r="N18" t="s">
        <v>54</v>
      </c>
      <c r="O18" t="s">
        <v>56</v>
      </c>
      <c r="P18" t="s">
        <v>58</v>
      </c>
      <c r="Q18" t="s">
        <v>56</v>
      </c>
      <c r="R18" s="161"/>
      <c r="S18" s="53"/>
      <c r="T18" s="51"/>
      <c r="W18">
        <v>11</v>
      </c>
      <c r="X18" s="40">
        <v>317.10000000000002</v>
      </c>
      <c r="Y18" s="41" t="s">
        <v>28</v>
      </c>
      <c r="Z18" s="49">
        <v>112</v>
      </c>
      <c r="AA18" s="151">
        <v>81</v>
      </c>
      <c r="AB18" s="62">
        <v>124.1</v>
      </c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5"/>
      <c r="AP18" s="40">
        <v>277.5</v>
      </c>
      <c r="AQ18" s="41" t="s">
        <v>7</v>
      </c>
    </row>
    <row r="19" spans="2:43" ht="15.75" x14ac:dyDescent="0.25">
      <c r="B19" s="22" t="s">
        <v>60</v>
      </c>
      <c r="C19" s="23">
        <v>54</v>
      </c>
      <c r="D19" s="22">
        <v>2.9</v>
      </c>
      <c r="E19" s="22">
        <v>24</v>
      </c>
      <c r="F19" s="22">
        <f t="shared" ref="F19:F28" si="2">PRODUCT(D19:E19)</f>
        <v>69.599999999999994</v>
      </c>
      <c r="G19" s="23">
        <v>4</v>
      </c>
      <c r="H19" s="23">
        <v>5</v>
      </c>
      <c r="I19" s="23">
        <v>5</v>
      </c>
      <c r="J19" s="23"/>
      <c r="K19" s="23"/>
      <c r="L19" s="23">
        <v>7</v>
      </c>
      <c r="M19" s="23">
        <v>7</v>
      </c>
      <c r="N19" s="23">
        <v>7</v>
      </c>
      <c r="O19" s="23">
        <v>7</v>
      </c>
      <c r="P19" s="23"/>
      <c r="Q19" s="23"/>
      <c r="R19" s="161"/>
      <c r="S19" s="24">
        <f>SUM(F19:R19)+C19</f>
        <v>165.6</v>
      </c>
      <c r="T19" s="22" t="s">
        <v>60</v>
      </c>
      <c r="W19">
        <v>12</v>
      </c>
      <c r="X19" s="40">
        <v>305.10000000000002</v>
      </c>
      <c r="Y19" s="41" t="s">
        <v>90</v>
      </c>
      <c r="Z19" s="49">
        <v>73.5</v>
      </c>
      <c r="AA19" s="151">
        <v>113.5</v>
      </c>
      <c r="AB19" s="62">
        <v>118.1</v>
      </c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5"/>
      <c r="AP19" s="40">
        <v>272.5</v>
      </c>
      <c r="AQ19" s="41" t="s">
        <v>197</v>
      </c>
    </row>
    <row r="20" spans="2:43" ht="15.75" x14ac:dyDescent="0.25">
      <c r="B20" s="22" t="s">
        <v>89</v>
      </c>
      <c r="C20" s="23">
        <v>53</v>
      </c>
      <c r="D20" s="22">
        <v>2.9</v>
      </c>
      <c r="E20" s="22">
        <v>21</v>
      </c>
      <c r="F20" s="22">
        <f t="shared" si="2"/>
        <v>60.9</v>
      </c>
      <c r="G20" s="23">
        <v>3</v>
      </c>
      <c r="H20" s="23"/>
      <c r="I20" s="23"/>
      <c r="J20" s="23"/>
      <c r="K20" s="23"/>
      <c r="L20" s="23">
        <v>7</v>
      </c>
      <c r="M20" s="23"/>
      <c r="N20" s="23"/>
      <c r="O20" s="23"/>
      <c r="P20" s="23"/>
      <c r="Q20" s="23"/>
      <c r="R20" s="161"/>
      <c r="S20" s="24">
        <f t="shared" ref="S20:S28" si="3">SUM(F20:R20)+C20</f>
        <v>123.9</v>
      </c>
      <c r="T20" s="22" t="s">
        <v>89</v>
      </c>
      <c r="W20">
        <v>13</v>
      </c>
      <c r="X20" s="40">
        <v>289.7</v>
      </c>
      <c r="Y20" s="41" t="s">
        <v>18</v>
      </c>
      <c r="Z20" s="72">
        <v>84.3</v>
      </c>
      <c r="AA20" s="152">
        <v>81.5</v>
      </c>
      <c r="AB20" s="62">
        <v>123.9</v>
      </c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5"/>
      <c r="AP20" s="40">
        <v>268.7</v>
      </c>
      <c r="AQ20" s="41" t="s">
        <v>24</v>
      </c>
    </row>
    <row r="21" spans="2:43" ht="15.75" x14ac:dyDescent="0.25">
      <c r="B21" s="22" t="s">
        <v>90</v>
      </c>
      <c r="C21" s="23">
        <v>52</v>
      </c>
      <c r="D21" s="22">
        <v>2.9</v>
      </c>
      <c r="E21" s="22">
        <v>19</v>
      </c>
      <c r="F21" s="22">
        <f t="shared" si="2"/>
        <v>55.1</v>
      </c>
      <c r="G21" s="23">
        <v>4</v>
      </c>
      <c r="H21" s="23"/>
      <c r="I21" s="23"/>
      <c r="J21" s="23"/>
      <c r="K21" s="23"/>
      <c r="L21" s="23">
        <v>7</v>
      </c>
      <c r="M21" s="23"/>
      <c r="N21" s="23"/>
      <c r="O21" s="23"/>
      <c r="P21" s="23"/>
      <c r="Q21" s="23"/>
      <c r="R21" s="161"/>
      <c r="S21" s="24">
        <f t="shared" si="3"/>
        <v>118.1</v>
      </c>
      <c r="T21" s="22" t="s">
        <v>90</v>
      </c>
      <c r="W21">
        <v>14</v>
      </c>
      <c r="X21" s="40">
        <v>283</v>
      </c>
      <c r="Y21" s="41" t="s">
        <v>14</v>
      </c>
      <c r="Z21" s="49">
        <v>105.5</v>
      </c>
      <c r="AA21" s="151">
        <v>77.5</v>
      </c>
      <c r="AB21" s="62">
        <v>100</v>
      </c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5"/>
      <c r="AP21" s="40">
        <v>268</v>
      </c>
      <c r="AQ21" s="41" t="s">
        <v>10</v>
      </c>
    </row>
    <row r="22" spans="2:43" ht="15.75" x14ac:dyDescent="0.25">
      <c r="B22" s="22" t="s">
        <v>28</v>
      </c>
      <c r="C22" s="23">
        <v>51</v>
      </c>
      <c r="D22" s="22">
        <v>2.9</v>
      </c>
      <c r="E22" s="22">
        <v>19</v>
      </c>
      <c r="F22" s="22">
        <f t="shared" si="2"/>
        <v>55.1</v>
      </c>
      <c r="G22" s="23">
        <v>4</v>
      </c>
      <c r="H22" s="23"/>
      <c r="I22" s="23"/>
      <c r="J22" s="23"/>
      <c r="K22" s="23"/>
      <c r="L22" s="23">
        <v>7</v>
      </c>
      <c r="M22" s="23">
        <v>7</v>
      </c>
      <c r="N22" s="23"/>
      <c r="O22" s="23"/>
      <c r="P22" s="23"/>
      <c r="Q22" s="23"/>
      <c r="R22" s="161"/>
      <c r="S22" s="24">
        <f t="shared" si="3"/>
        <v>124.1</v>
      </c>
      <c r="T22" s="22" t="s">
        <v>28</v>
      </c>
      <c r="W22">
        <v>15</v>
      </c>
      <c r="X22" s="40">
        <v>280.89999999999998</v>
      </c>
      <c r="Y22" s="41" t="s">
        <v>20</v>
      </c>
      <c r="Z22" s="72">
        <v>78.7</v>
      </c>
      <c r="AA22" s="151">
        <v>103.5</v>
      </c>
      <c r="AB22" s="62">
        <v>98.7</v>
      </c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5"/>
      <c r="AP22" s="40">
        <v>266.2</v>
      </c>
      <c r="AQ22" s="41" t="s">
        <v>65</v>
      </c>
    </row>
    <row r="23" spans="2:43" ht="15.75" x14ac:dyDescent="0.25">
      <c r="B23" s="22" t="s">
        <v>20</v>
      </c>
      <c r="C23" s="23">
        <v>50</v>
      </c>
      <c r="D23" s="22">
        <v>2.9</v>
      </c>
      <c r="E23" s="22">
        <v>13</v>
      </c>
      <c r="F23" s="22">
        <f t="shared" si="2"/>
        <v>37.699999999999996</v>
      </c>
      <c r="G23" s="23">
        <v>4</v>
      </c>
      <c r="H23" s="23"/>
      <c r="I23" s="23"/>
      <c r="J23" s="23"/>
      <c r="K23" s="23"/>
      <c r="L23" s="23">
        <v>7</v>
      </c>
      <c r="M23" s="23"/>
      <c r="N23" s="23"/>
      <c r="O23" s="23"/>
      <c r="P23" s="23"/>
      <c r="Q23" s="23"/>
      <c r="R23" s="161"/>
      <c r="S23" s="24">
        <f t="shared" si="3"/>
        <v>98.699999999999989</v>
      </c>
      <c r="T23" s="22" t="s">
        <v>20</v>
      </c>
      <c r="W23">
        <v>16</v>
      </c>
      <c r="X23" s="40">
        <v>277.5</v>
      </c>
      <c r="Y23" s="41" t="s">
        <v>7</v>
      </c>
      <c r="Z23" s="72">
        <v>79</v>
      </c>
      <c r="AA23" s="152">
        <v>90.7</v>
      </c>
      <c r="AB23" s="62">
        <v>107.8</v>
      </c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5"/>
      <c r="AP23" s="47">
        <v>255.5</v>
      </c>
      <c r="AQ23" s="48" t="s">
        <v>16</v>
      </c>
    </row>
    <row r="24" spans="2:43" ht="15.75" x14ac:dyDescent="0.25">
      <c r="B24" s="22" t="s">
        <v>7</v>
      </c>
      <c r="C24" s="23">
        <v>49</v>
      </c>
      <c r="D24" s="22">
        <v>2.9</v>
      </c>
      <c r="E24" s="22">
        <v>12</v>
      </c>
      <c r="F24" s="22">
        <f t="shared" si="2"/>
        <v>34.799999999999997</v>
      </c>
      <c r="G24" s="23">
        <v>3</v>
      </c>
      <c r="H24" s="23"/>
      <c r="I24" s="23"/>
      <c r="J24" s="23"/>
      <c r="K24" s="23"/>
      <c r="L24" s="23">
        <v>7</v>
      </c>
      <c r="M24" s="23">
        <v>7</v>
      </c>
      <c r="N24" s="23">
        <v>7</v>
      </c>
      <c r="O24" s="23"/>
      <c r="P24" s="23"/>
      <c r="Q24" s="23"/>
      <c r="R24" s="161"/>
      <c r="S24" s="24">
        <f t="shared" si="3"/>
        <v>107.8</v>
      </c>
      <c r="T24" s="22" t="s">
        <v>7</v>
      </c>
      <c r="W24">
        <v>17</v>
      </c>
      <c r="X24" s="40">
        <v>272.5</v>
      </c>
      <c r="Y24" s="41" t="s">
        <v>197</v>
      </c>
      <c r="Z24" s="49">
        <v>138.6</v>
      </c>
      <c r="AA24" s="151">
        <v>121.9</v>
      </c>
      <c r="AB24" s="61">
        <v>12</v>
      </c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5"/>
      <c r="AP24" s="47">
        <v>241.5</v>
      </c>
      <c r="AQ24" s="48" t="s">
        <v>25</v>
      </c>
    </row>
    <row r="25" spans="2:43" ht="15.75" x14ac:dyDescent="0.25">
      <c r="B25" s="22" t="s">
        <v>14</v>
      </c>
      <c r="C25" s="23">
        <v>48</v>
      </c>
      <c r="D25" s="22">
        <v>2.9</v>
      </c>
      <c r="E25" s="22">
        <v>10</v>
      </c>
      <c r="F25" s="22">
        <f t="shared" si="2"/>
        <v>29</v>
      </c>
      <c r="G25" s="23">
        <v>4</v>
      </c>
      <c r="H25" s="22">
        <v>5</v>
      </c>
      <c r="I25" s="22"/>
      <c r="J25" s="22"/>
      <c r="K25" s="22"/>
      <c r="L25" s="23">
        <v>7</v>
      </c>
      <c r="M25" s="23">
        <v>7</v>
      </c>
      <c r="N25" s="22"/>
      <c r="O25" s="22"/>
      <c r="P25" s="22"/>
      <c r="Q25" s="22"/>
      <c r="R25" s="161"/>
      <c r="S25" s="24">
        <f t="shared" si="3"/>
        <v>100</v>
      </c>
      <c r="T25" s="22" t="s">
        <v>14</v>
      </c>
      <c r="W25">
        <v>18</v>
      </c>
      <c r="X25" s="40">
        <v>268.7</v>
      </c>
      <c r="Y25" s="41" t="s">
        <v>24</v>
      </c>
      <c r="Z25" s="49">
        <v>58.2</v>
      </c>
      <c r="AA25" s="151">
        <v>94</v>
      </c>
      <c r="AB25" s="62">
        <v>116.5</v>
      </c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5"/>
      <c r="AP25" s="47">
        <v>238.7</v>
      </c>
      <c r="AQ25" s="48" t="s">
        <v>19</v>
      </c>
    </row>
    <row r="26" spans="2:43" ht="15.75" x14ac:dyDescent="0.25">
      <c r="B26" s="22" t="s">
        <v>16</v>
      </c>
      <c r="C26" s="23">
        <v>47</v>
      </c>
      <c r="D26" s="22">
        <v>2.9</v>
      </c>
      <c r="E26" s="22">
        <v>5</v>
      </c>
      <c r="F26" s="22">
        <f t="shared" si="2"/>
        <v>14.5</v>
      </c>
      <c r="G26" s="23">
        <v>3</v>
      </c>
      <c r="H26" s="23"/>
      <c r="I26" s="23"/>
      <c r="J26" s="23"/>
      <c r="K26" s="23"/>
      <c r="L26" s="23">
        <v>7</v>
      </c>
      <c r="M26" s="23"/>
      <c r="N26" s="23"/>
      <c r="O26" s="23"/>
      <c r="P26" s="23"/>
      <c r="Q26" s="23"/>
      <c r="R26" s="161">
        <v>3</v>
      </c>
      <c r="S26" s="24">
        <f t="shared" si="3"/>
        <v>74.5</v>
      </c>
      <c r="T26" s="22" t="s">
        <v>16</v>
      </c>
      <c r="W26">
        <v>19</v>
      </c>
      <c r="X26" s="40">
        <v>268</v>
      </c>
      <c r="Y26" s="41" t="s">
        <v>10</v>
      </c>
      <c r="Z26" s="49">
        <v>89</v>
      </c>
      <c r="AA26" s="151">
        <v>120</v>
      </c>
      <c r="AB26" s="62">
        <v>59</v>
      </c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5"/>
      <c r="AP26" s="47">
        <v>236.6</v>
      </c>
      <c r="AQ26" s="48" t="s">
        <v>62</v>
      </c>
    </row>
    <row r="27" spans="2:43" ht="15.75" x14ac:dyDescent="0.25">
      <c r="B27" s="12" t="s">
        <v>19</v>
      </c>
      <c r="C27" s="13">
        <v>46</v>
      </c>
      <c r="D27" s="22">
        <v>2.9</v>
      </c>
      <c r="E27" s="12">
        <v>5</v>
      </c>
      <c r="F27" s="12">
        <f t="shared" si="2"/>
        <v>14.5</v>
      </c>
      <c r="G27" s="13">
        <v>3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61"/>
      <c r="S27" s="24">
        <f t="shared" si="3"/>
        <v>63.5</v>
      </c>
      <c r="T27" s="12" t="s">
        <v>19</v>
      </c>
      <c r="W27">
        <v>20</v>
      </c>
      <c r="X27" s="40">
        <v>266.2</v>
      </c>
      <c r="Y27" s="41" t="s">
        <v>65</v>
      </c>
      <c r="Z27" s="72">
        <v>77.5</v>
      </c>
      <c r="AA27" s="152">
        <v>58.7</v>
      </c>
      <c r="AB27" s="62">
        <v>130</v>
      </c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5"/>
      <c r="AP27" s="47">
        <v>225.7</v>
      </c>
      <c r="AQ27" s="48" t="s">
        <v>64</v>
      </c>
    </row>
    <row r="28" spans="2:43" ht="15.75" x14ac:dyDescent="0.25">
      <c r="B28" s="12" t="s">
        <v>62</v>
      </c>
      <c r="C28" s="13">
        <v>45</v>
      </c>
      <c r="D28" s="22">
        <v>2.9</v>
      </c>
      <c r="E28" s="12">
        <v>3</v>
      </c>
      <c r="F28" s="12">
        <f t="shared" si="2"/>
        <v>8.6999999999999993</v>
      </c>
      <c r="G28" s="13">
        <v>3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61"/>
      <c r="S28" s="24">
        <f t="shared" si="3"/>
        <v>56.7</v>
      </c>
      <c r="T28" s="12" t="s">
        <v>62</v>
      </c>
      <c r="W28">
        <v>21</v>
      </c>
      <c r="X28" s="40">
        <v>255.5</v>
      </c>
      <c r="Y28" s="41" t="s">
        <v>16</v>
      </c>
      <c r="Z28" s="72">
        <v>93</v>
      </c>
      <c r="AA28" s="152">
        <v>88</v>
      </c>
      <c r="AB28" s="61">
        <v>74.5</v>
      </c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5"/>
      <c r="AP28" s="47">
        <v>224.5</v>
      </c>
      <c r="AQ28" s="48" t="s">
        <v>63</v>
      </c>
    </row>
    <row r="29" spans="2:43" ht="15.75" x14ac:dyDescent="0.25">
      <c r="B29" s="54"/>
      <c r="C29" s="53"/>
      <c r="D29" s="54"/>
      <c r="E29" s="54"/>
      <c r="F29" s="54"/>
      <c r="G29" s="2" t="s">
        <v>53</v>
      </c>
      <c r="H29" t="s">
        <v>51</v>
      </c>
      <c r="I29" t="s">
        <v>52</v>
      </c>
      <c r="J29" t="s">
        <v>54</v>
      </c>
      <c r="K29" t="s">
        <v>56</v>
      </c>
      <c r="L29" t="s">
        <v>51</v>
      </c>
      <c r="M29" t="s">
        <v>52</v>
      </c>
      <c r="N29" t="s">
        <v>54</v>
      </c>
      <c r="O29" t="s">
        <v>56</v>
      </c>
      <c r="P29" t="s">
        <v>58</v>
      </c>
      <c r="Q29" t="s">
        <v>56</v>
      </c>
      <c r="R29" s="161"/>
      <c r="S29" s="53"/>
      <c r="T29" s="54"/>
      <c r="W29">
        <v>22</v>
      </c>
      <c r="X29" s="47">
        <v>241.5</v>
      </c>
      <c r="Y29" s="48" t="s">
        <v>25</v>
      </c>
      <c r="Z29" s="49">
        <v>54.6</v>
      </c>
      <c r="AA29" s="152">
        <v>76.400000000000006</v>
      </c>
      <c r="AB29" s="62">
        <v>110.5</v>
      </c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5"/>
      <c r="AP29" s="47">
        <v>218.4</v>
      </c>
      <c r="AQ29" s="48" t="s">
        <v>30</v>
      </c>
    </row>
    <row r="30" spans="2:43" ht="15.75" x14ac:dyDescent="0.25">
      <c r="B30" s="55" t="s">
        <v>65</v>
      </c>
      <c r="C30" s="56">
        <v>44</v>
      </c>
      <c r="D30" s="55">
        <v>2.5</v>
      </c>
      <c r="E30" s="55">
        <v>22</v>
      </c>
      <c r="F30" s="55">
        <f t="shared" ref="F30:F34" si="4">PRODUCT(D30:E30)</f>
        <v>55</v>
      </c>
      <c r="G30" s="56">
        <v>3</v>
      </c>
      <c r="H30" s="56">
        <v>4</v>
      </c>
      <c r="I30" s="56">
        <v>4</v>
      </c>
      <c r="J30" s="56">
        <v>4</v>
      </c>
      <c r="K30" s="56">
        <v>4</v>
      </c>
      <c r="L30" s="56">
        <v>6</v>
      </c>
      <c r="M30" s="56">
        <v>6</v>
      </c>
      <c r="N30" s="56"/>
      <c r="O30" s="56"/>
      <c r="P30" s="56"/>
      <c r="Q30" s="56"/>
      <c r="R30" s="161"/>
      <c r="S30" s="57">
        <f>SUM(F30:R30)+C30</f>
        <v>130</v>
      </c>
      <c r="T30" s="55" t="s">
        <v>65</v>
      </c>
      <c r="W30">
        <v>23</v>
      </c>
      <c r="X30" s="47">
        <v>238.7</v>
      </c>
      <c r="Y30" s="48" t="s">
        <v>19</v>
      </c>
      <c r="Z30" s="49">
        <v>84.2</v>
      </c>
      <c r="AA30" s="151">
        <v>91</v>
      </c>
      <c r="AB30" s="62">
        <v>63.5</v>
      </c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5"/>
      <c r="AP30" s="47">
        <v>213.6</v>
      </c>
      <c r="AQ30" s="48" t="s">
        <v>26</v>
      </c>
    </row>
    <row r="31" spans="2:43" ht="15.75" x14ac:dyDescent="0.25">
      <c r="B31" s="55" t="s">
        <v>91</v>
      </c>
      <c r="C31" s="56">
        <v>43</v>
      </c>
      <c r="D31" s="55">
        <v>2.5</v>
      </c>
      <c r="E31" s="55">
        <v>21</v>
      </c>
      <c r="F31" s="55">
        <f t="shared" si="4"/>
        <v>52.5</v>
      </c>
      <c r="G31" s="56">
        <v>3</v>
      </c>
      <c r="H31" s="56"/>
      <c r="I31" s="56"/>
      <c r="J31" s="56"/>
      <c r="K31" s="56"/>
      <c r="L31" s="56">
        <v>6</v>
      </c>
      <c r="M31" s="56"/>
      <c r="N31" s="56"/>
      <c r="O31" s="56"/>
      <c r="P31" s="56"/>
      <c r="Q31" s="56"/>
      <c r="R31" s="161">
        <v>6</v>
      </c>
      <c r="S31" s="57">
        <f t="shared" ref="S31:S39" si="5">SUM(F31:R31)+C31</f>
        <v>110.5</v>
      </c>
      <c r="T31" s="55" t="s">
        <v>91</v>
      </c>
      <c r="W31">
        <v>24</v>
      </c>
      <c r="X31" s="47">
        <v>236.6</v>
      </c>
      <c r="Y31" s="48" t="s">
        <v>62</v>
      </c>
      <c r="Z31" s="49">
        <v>92.9</v>
      </c>
      <c r="AA31" s="151">
        <v>87</v>
      </c>
      <c r="AB31" s="62">
        <v>56.7</v>
      </c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5"/>
      <c r="AP31" s="47">
        <v>210.7</v>
      </c>
      <c r="AQ31" s="48" t="s">
        <v>67</v>
      </c>
    </row>
    <row r="32" spans="2:43" ht="15.75" x14ac:dyDescent="0.25">
      <c r="B32" s="55" t="s">
        <v>64</v>
      </c>
      <c r="C32" s="56">
        <v>42</v>
      </c>
      <c r="D32" s="55">
        <v>2.5</v>
      </c>
      <c r="E32" s="55">
        <v>17</v>
      </c>
      <c r="F32" s="55">
        <f t="shared" si="4"/>
        <v>42.5</v>
      </c>
      <c r="G32" s="56">
        <v>3</v>
      </c>
      <c r="H32" s="56"/>
      <c r="I32" s="56"/>
      <c r="J32" s="56"/>
      <c r="K32" s="56"/>
      <c r="L32" s="56">
        <v>6</v>
      </c>
      <c r="M32" s="56">
        <v>6</v>
      </c>
      <c r="N32" s="56"/>
      <c r="O32" s="56"/>
      <c r="P32" s="56"/>
      <c r="Q32" s="56"/>
      <c r="R32" s="161">
        <v>5</v>
      </c>
      <c r="S32" s="57">
        <f t="shared" si="5"/>
        <v>104.5</v>
      </c>
      <c r="T32" s="55" t="s">
        <v>64</v>
      </c>
      <c r="W32">
        <v>25</v>
      </c>
      <c r="X32" s="47">
        <v>225.7</v>
      </c>
      <c r="Y32" s="48" t="s">
        <v>64</v>
      </c>
      <c r="Z32" s="49">
        <v>51.2</v>
      </c>
      <c r="AA32" s="152">
        <v>70</v>
      </c>
      <c r="AB32" s="62">
        <v>104.5</v>
      </c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5"/>
      <c r="AP32" s="47">
        <v>209</v>
      </c>
      <c r="AQ32" s="48" t="s">
        <v>11</v>
      </c>
    </row>
    <row r="33" spans="2:43" ht="15.75" x14ac:dyDescent="0.25">
      <c r="B33" s="55" t="s">
        <v>61</v>
      </c>
      <c r="C33" s="56">
        <v>41</v>
      </c>
      <c r="D33" s="55">
        <v>2.5</v>
      </c>
      <c r="E33" s="55">
        <v>17</v>
      </c>
      <c r="F33" s="55">
        <f t="shared" si="4"/>
        <v>42.5</v>
      </c>
      <c r="G33" s="56">
        <v>3</v>
      </c>
      <c r="H33" s="56">
        <v>4</v>
      </c>
      <c r="I33" s="56">
        <v>4</v>
      </c>
      <c r="J33" s="56">
        <v>4</v>
      </c>
      <c r="K33" s="56"/>
      <c r="L33" s="56">
        <v>6</v>
      </c>
      <c r="M33" s="56">
        <v>6</v>
      </c>
      <c r="N33" s="56">
        <v>6</v>
      </c>
      <c r="O33" s="56"/>
      <c r="P33" s="56"/>
      <c r="Q33" s="56"/>
      <c r="R33" s="161"/>
      <c r="S33" s="57">
        <f t="shared" si="5"/>
        <v>116.5</v>
      </c>
      <c r="T33" s="55" t="s">
        <v>61</v>
      </c>
      <c r="W33">
        <v>26</v>
      </c>
      <c r="X33" s="47">
        <v>224.5</v>
      </c>
      <c r="Y33" s="48" t="s">
        <v>63</v>
      </c>
      <c r="Z33" s="49">
        <v>75</v>
      </c>
      <c r="AA33" s="151">
        <v>61.5</v>
      </c>
      <c r="AB33" s="62">
        <v>88</v>
      </c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5"/>
      <c r="AP33" s="42">
        <v>208.2</v>
      </c>
      <c r="AQ33" s="43" t="s">
        <v>66</v>
      </c>
    </row>
    <row r="34" spans="2:43" ht="15.75" x14ac:dyDescent="0.25">
      <c r="B34" s="55" t="s">
        <v>63</v>
      </c>
      <c r="C34" s="56">
        <v>40</v>
      </c>
      <c r="D34" s="55">
        <v>2.5</v>
      </c>
      <c r="E34" s="55">
        <v>14</v>
      </c>
      <c r="F34" s="55">
        <f t="shared" si="4"/>
        <v>35</v>
      </c>
      <c r="G34" s="56">
        <v>3</v>
      </c>
      <c r="H34" s="56">
        <v>4</v>
      </c>
      <c r="I34" s="55"/>
      <c r="J34" s="55"/>
      <c r="K34" s="55"/>
      <c r="L34" s="56">
        <v>6</v>
      </c>
      <c r="M34" s="55"/>
      <c r="N34" s="55"/>
      <c r="O34" s="55"/>
      <c r="P34" s="55"/>
      <c r="Q34" s="55"/>
      <c r="R34" s="161"/>
      <c r="S34" s="57">
        <f t="shared" si="5"/>
        <v>88</v>
      </c>
      <c r="T34" s="55" t="s">
        <v>63</v>
      </c>
      <c r="W34">
        <v>27</v>
      </c>
      <c r="X34" s="47">
        <v>218.4</v>
      </c>
      <c r="Y34" s="48" t="s">
        <v>30</v>
      </c>
      <c r="Z34" s="72">
        <v>53.2</v>
      </c>
      <c r="AA34" s="152">
        <v>71.2</v>
      </c>
      <c r="AB34" s="62">
        <v>94</v>
      </c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5"/>
      <c r="AP34" s="42">
        <v>205.9</v>
      </c>
      <c r="AQ34" s="43" t="s">
        <v>83</v>
      </c>
    </row>
    <row r="35" spans="2:43" ht="15.75" x14ac:dyDescent="0.25">
      <c r="B35" s="55" t="s">
        <v>11</v>
      </c>
      <c r="C35" s="56">
        <v>39</v>
      </c>
      <c r="D35" s="55">
        <v>2.5</v>
      </c>
      <c r="E35" s="55">
        <v>13</v>
      </c>
      <c r="F35" s="55">
        <f>PRODUCT(D35:E35)</f>
        <v>32.5</v>
      </c>
      <c r="G35" s="56">
        <v>3</v>
      </c>
      <c r="H35" s="56"/>
      <c r="I35" s="56"/>
      <c r="J35" s="56"/>
      <c r="K35" s="56"/>
      <c r="L35" s="56">
        <v>6</v>
      </c>
      <c r="M35" s="56"/>
      <c r="N35" s="56"/>
      <c r="O35" s="56"/>
      <c r="P35" s="56"/>
      <c r="Q35" s="56"/>
      <c r="R35" s="161"/>
      <c r="S35" s="57">
        <f t="shared" si="5"/>
        <v>80.5</v>
      </c>
      <c r="T35" s="55" t="s">
        <v>11</v>
      </c>
      <c r="W35">
        <v>28</v>
      </c>
      <c r="X35" s="47">
        <v>213.6</v>
      </c>
      <c r="Y35" s="48" t="s">
        <v>26</v>
      </c>
      <c r="Z35" s="72">
        <v>53.2</v>
      </c>
      <c r="AA35" s="152">
        <v>66.7</v>
      </c>
      <c r="AB35" s="62">
        <v>93.7</v>
      </c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5"/>
      <c r="AP35" s="42">
        <v>193.7</v>
      </c>
      <c r="AQ35" s="43" t="s">
        <v>171</v>
      </c>
    </row>
    <row r="36" spans="2:43" ht="15.75" x14ac:dyDescent="0.25">
      <c r="B36" s="55" t="s">
        <v>30</v>
      </c>
      <c r="C36" s="56">
        <v>38</v>
      </c>
      <c r="D36" s="55">
        <v>2.5</v>
      </c>
      <c r="E36" s="55">
        <v>10</v>
      </c>
      <c r="F36" s="55">
        <f t="shared" ref="F36:F43" si="6">PRODUCT(D36:E36)</f>
        <v>25</v>
      </c>
      <c r="G36" s="56">
        <v>3</v>
      </c>
      <c r="H36" s="56">
        <v>4</v>
      </c>
      <c r="I36" s="56"/>
      <c r="J36" s="56"/>
      <c r="K36" s="56"/>
      <c r="L36" s="56">
        <v>6</v>
      </c>
      <c r="M36" s="56">
        <v>6</v>
      </c>
      <c r="N36" s="56">
        <v>6</v>
      </c>
      <c r="O36" s="56">
        <v>6</v>
      </c>
      <c r="P36" s="56"/>
      <c r="Q36" s="56"/>
      <c r="R36" s="161"/>
      <c r="S36" s="57">
        <f t="shared" si="5"/>
        <v>94</v>
      </c>
      <c r="T36" s="55" t="s">
        <v>30</v>
      </c>
      <c r="W36">
        <v>29</v>
      </c>
      <c r="X36" s="42">
        <v>210.7</v>
      </c>
      <c r="Y36" s="43" t="s">
        <v>67</v>
      </c>
      <c r="Z36" s="72">
        <v>4</v>
      </c>
      <c r="AA36" s="152">
        <v>86.6</v>
      </c>
      <c r="AB36" s="62">
        <v>120.1</v>
      </c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5"/>
      <c r="AP36" s="42">
        <v>189.9</v>
      </c>
      <c r="AQ36" s="43" t="s">
        <v>29</v>
      </c>
    </row>
    <row r="37" spans="2:43" ht="15.75" x14ac:dyDescent="0.25">
      <c r="B37" s="55" t="s">
        <v>92</v>
      </c>
      <c r="C37" s="56">
        <v>37</v>
      </c>
      <c r="D37" s="55">
        <v>2.5</v>
      </c>
      <c r="E37" s="55">
        <v>10</v>
      </c>
      <c r="F37" s="55">
        <f t="shared" si="6"/>
        <v>25</v>
      </c>
      <c r="G37" s="56">
        <v>3</v>
      </c>
      <c r="H37" s="56"/>
      <c r="I37" s="56"/>
      <c r="J37" s="56"/>
      <c r="K37" s="56"/>
      <c r="L37" s="56">
        <v>6</v>
      </c>
      <c r="M37" s="56"/>
      <c r="N37" s="56"/>
      <c r="O37" s="56"/>
      <c r="P37" s="56"/>
      <c r="Q37" s="56"/>
      <c r="R37" s="161"/>
      <c r="S37" s="57">
        <f t="shared" si="5"/>
        <v>71</v>
      </c>
      <c r="T37" s="55" t="s">
        <v>92</v>
      </c>
      <c r="W37">
        <v>30</v>
      </c>
      <c r="X37" s="47">
        <v>209</v>
      </c>
      <c r="Y37" s="48" t="s">
        <v>11</v>
      </c>
      <c r="Z37" s="49">
        <v>70</v>
      </c>
      <c r="AA37" s="152">
        <v>58.5</v>
      </c>
      <c r="AB37" s="62">
        <v>80.5</v>
      </c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5"/>
      <c r="AP37" s="42">
        <v>177.1</v>
      </c>
      <c r="AQ37" s="43" t="s">
        <v>119</v>
      </c>
    </row>
    <row r="38" spans="2:43" ht="15.75" x14ac:dyDescent="0.25">
      <c r="B38" s="12" t="s">
        <v>21</v>
      </c>
      <c r="C38" s="13">
        <v>36</v>
      </c>
      <c r="D38" s="12">
        <v>2.5</v>
      </c>
      <c r="E38" s="12">
        <v>4</v>
      </c>
      <c r="F38" s="12">
        <f t="shared" si="6"/>
        <v>10</v>
      </c>
      <c r="G38" s="13">
        <v>3</v>
      </c>
      <c r="H38" s="13">
        <v>4</v>
      </c>
      <c r="I38" s="13">
        <v>4</v>
      </c>
      <c r="J38" s="13">
        <v>4</v>
      </c>
      <c r="K38" s="13"/>
      <c r="L38" s="13"/>
      <c r="M38" s="13"/>
      <c r="N38" s="13"/>
      <c r="O38" s="13"/>
      <c r="P38" s="13"/>
      <c r="Q38" s="13"/>
      <c r="R38" s="161">
        <v>2</v>
      </c>
      <c r="S38" s="57">
        <f t="shared" si="5"/>
        <v>63</v>
      </c>
      <c r="T38" s="12" t="s">
        <v>21</v>
      </c>
      <c r="W38">
        <v>31</v>
      </c>
      <c r="X38" s="47">
        <v>208.2</v>
      </c>
      <c r="Y38" s="48" t="s">
        <v>66</v>
      </c>
      <c r="Z38" s="49">
        <v>75.599999999999994</v>
      </c>
      <c r="AA38" s="151">
        <v>61.6</v>
      </c>
      <c r="AB38" s="62">
        <v>71</v>
      </c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5"/>
      <c r="AP38" s="42">
        <v>162.69999999999999</v>
      </c>
      <c r="AQ38" s="43" t="s">
        <v>8</v>
      </c>
    </row>
    <row r="39" spans="2:43" ht="15.75" x14ac:dyDescent="0.25">
      <c r="B39" s="12" t="s">
        <v>93</v>
      </c>
      <c r="C39" s="13">
        <v>35</v>
      </c>
      <c r="D39" s="12">
        <v>2.5</v>
      </c>
      <c r="E39" s="12">
        <v>1</v>
      </c>
      <c r="F39" s="12">
        <f t="shared" si="6"/>
        <v>2.5</v>
      </c>
      <c r="G39" s="13">
        <v>3</v>
      </c>
      <c r="H39" s="13">
        <v>4</v>
      </c>
      <c r="I39" s="13"/>
      <c r="J39" s="13"/>
      <c r="K39" s="13"/>
      <c r="L39" s="13"/>
      <c r="M39" s="13"/>
      <c r="N39" s="13"/>
      <c r="O39" s="13"/>
      <c r="P39" s="13"/>
      <c r="Q39" s="13"/>
      <c r="R39" s="161"/>
      <c r="S39" s="57">
        <f t="shared" si="5"/>
        <v>44.5</v>
      </c>
      <c r="T39" s="12" t="s">
        <v>93</v>
      </c>
      <c r="W39">
        <v>32</v>
      </c>
      <c r="X39" s="47">
        <v>205.9</v>
      </c>
      <c r="Y39" s="48" t="s">
        <v>83</v>
      </c>
      <c r="Z39" s="72">
        <v>52.3</v>
      </c>
      <c r="AA39" s="151">
        <v>90.6</v>
      </c>
      <c r="AB39" s="61">
        <v>63</v>
      </c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5"/>
      <c r="AP39" s="42">
        <v>159.5</v>
      </c>
      <c r="AQ39" s="43" t="s">
        <v>22</v>
      </c>
    </row>
    <row r="40" spans="2:43" ht="15.75" x14ac:dyDescent="0.25">
      <c r="B40" s="51"/>
      <c r="C40" s="52"/>
      <c r="D40" s="51"/>
      <c r="E40" s="51"/>
      <c r="F40" s="51"/>
      <c r="G40" s="2" t="s">
        <v>53</v>
      </c>
      <c r="H40" t="s">
        <v>51</v>
      </c>
      <c r="I40" t="s">
        <v>52</v>
      </c>
      <c r="J40" t="s">
        <v>54</v>
      </c>
      <c r="K40" t="s">
        <v>56</v>
      </c>
      <c r="L40" t="s">
        <v>51</v>
      </c>
      <c r="M40" t="s">
        <v>52</v>
      </c>
      <c r="N40" t="s">
        <v>54</v>
      </c>
      <c r="O40" t="s">
        <v>56</v>
      </c>
      <c r="P40" t="s">
        <v>58</v>
      </c>
      <c r="Q40" t="s">
        <v>56</v>
      </c>
      <c r="R40" s="161"/>
      <c r="S40" s="53"/>
      <c r="T40" s="51"/>
      <c r="W40">
        <v>33</v>
      </c>
      <c r="X40" s="42">
        <v>193.7</v>
      </c>
      <c r="Y40" s="43" t="s">
        <v>171</v>
      </c>
      <c r="Z40" s="72">
        <v>45.1</v>
      </c>
      <c r="AA40" s="152">
        <v>72</v>
      </c>
      <c r="AB40" s="62">
        <v>76.599999999999994</v>
      </c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5"/>
      <c r="AP40" s="69">
        <v>126.4</v>
      </c>
      <c r="AQ40" s="58" t="s">
        <v>96</v>
      </c>
    </row>
    <row r="41" spans="2:43" ht="15.75" x14ac:dyDescent="0.25">
      <c r="B41" s="11" t="s">
        <v>94</v>
      </c>
      <c r="C41" s="20">
        <v>34</v>
      </c>
      <c r="D41" s="11">
        <v>2.1</v>
      </c>
      <c r="E41" s="11">
        <v>21</v>
      </c>
      <c r="F41" s="11">
        <f t="shared" si="6"/>
        <v>44.1</v>
      </c>
      <c r="G41" s="20">
        <v>2</v>
      </c>
      <c r="H41" s="20">
        <v>3</v>
      </c>
      <c r="I41" s="20">
        <v>3</v>
      </c>
      <c r="J41" s="20">
        <v>3</v>
      </c>
      <c r="K41" s="20">
        <v>3</v>
      </c>
      <c r="L41" s="20">
        <v>5</v>
      </c>
      <c r="M41" s="20">
        <v>5</v>
      </c>
      <c r="N41" s="20"/>
      <c r="O41" s="20"/>
      <c r="P41" s="20"/>
      <c r="Q41" s="20"/>
      <c r="R41" s="161">
        <v>18</v>
      </c>
      <c r="S41" s="25">
        <f>SUM(F41:R41)+C41</f>
        <v>120.1</v>
      </c>
      <c r="T41" s="11" t="s">
        <v>94</v>
      </c>
      <c r="W41">
        <v>34</v>
      </c>
      <c r="X41" s="42">
        <v>189.9</v>
      </c>
      <c r="Y41" s="43" t="s">
        <v>29</v>
      </c>
      <c r="Z41" s="49">
        <v>69.8</v>
      </c>
      <c r="AA41" s="152">
        <v>12</v>
      </c>
      <c r="AB41" s="62">
        <v>108.1</v>
      </c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5"/>
      <c r="AP41" s="42">
        <v>117.6</v>
      </c>
      <c r="AQ41" s="43" t="s">
        <v>33</v>
      </c>
    </row>
    <row r="42" spans="2:43" ht="15.75" x14ac:dyDescent="0.25">
      <c r="B42" s="11" t="s">
        <v>29</v>
      </c>
      <c r="C42" s="20">
        <v>33</v>
      </c>
      <c r="D42" s="11">
        <v>2.1</v>
      </c>
      <c r="E42" s="11">
        <v>21</v>
      </c>
      <c r="F42" s="11">
        <f t="shared" si="6"/>
        <v>44.1</v>
      </c>
      <c r="G42" s="20">
        <v>2</v>
      </c>
      <c r="H42" s="20">
        <v>3</v>
      </c>
      <c r="I42" s="20">
        <v>3</v>
      </c>
      <c r="J42" s="20">
        <v>3</v>
      </c>
      <c r="K42" s="20"/>
      <c r="L42" s="20">
        <v>5</v>
      </c>
      <c r="M42" s="20">
        <v>5</v>
      </c>
      <c r="N42" s="20">
        <v>5</v>
      </c>
      <c r="O42" s="20">
        <v>5</v>
      </c>
      <c r="P42" s="20"/>
      <c r="Q42" s="20"/>
      <c r="R42" s="161"/>
      <c r="S42" s="25">
        <f t="shared" ref="S42:S50" si="7">SUM(F42:R42)+C42</f>
        <v>108.1</v>
      </c>
      <c r="T42" s="11" t="s">
        <v>29</v>
      </c>
      <c r="W42">
        <v>35</v>
      </c>
      <c r="X42" s="42">
        <v>177.1</v>
      </c>
      <c r="Y42" s="43" t="s">
        <v>119</v>
      </c>
      <c r="Z42" s="49">
        <v>60.1</v>
      </c>
      <c r="AA42" s="151">
        <v>72.5</v>
      </c>
      <c r="AB42" s="62">
        <v>44.5</v>
      </c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5"/>
      <c r="AP42" s="42">
        <v>116.2</v>
      </c>
      <c r="AQ42" s="43" t="s">
        <v>121</v>
      </c>
    </row>
    <row r="43" spans="2:43" ht="15.75" x14ac:dyDescent="0.25">
      <c r="B43" s="11" t="s">
        <v>80</v>
      </c>
      <c r="C43" s="20">
        <v>32</v>
      </c>
      <c r="D43" s="11">
        <v>2.1</v>
      </c>
      <c r="E43" s="11">
        <v>17</v>
      </c>
      <c r="F43" s="11">
        <f t="shared" si="6"/>
        <v>35.700000000000003</v>
      </c>
      <c r="G43" s="20">
        <v>3</v>
      </c>
      <c r="H43" s="20">
        <v>4</v>
      </c>
      <c r="I43" s="20">
        <v>4</v>
      </c>
      <c r="J43" s="20">
        <v>4</v>
      </c>
      <c r="K43" s="11"/>
      <c r="L43" s="20">
        <v>5</v>
      </c>
      <c r="M43" s="20">
        <v>5</v>
      </c>
      <c r="N43" s="11"/>
      <c r="O43" s="11"/>
      <c r="P43" s="11"/>
      <c r="Q43" s="11"/>
      <c r="R43" s="161">
        <v>1</v>
      </c>
      <c r="S43" s="25">
        <f t="shared" si="7"/>
        <v>93.7</v>
      </c>
      <c r="T43" s="11" t="s">
        <v>80</v>
      </c>
      <c r="W43">
        <v>36</v>
      </c>
      <c r="X43" s="42">
        <v>162.69999999999999</v>
      </c>
      <c r="Y43" s="43" t="s">
        <v>8</v>
      </c>
      <c r="Z43" s="49">
        <v>80.3</v>
      </c>
      <c r="AA43" s="151"/>
      <c r="AB43" s="62">
        <v>82.4</v>
      </c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5"/>
      <c r="AP43" s="59">
        <v>107.9</v>
      </c>
      <c r="AQ43" s="60" t="s">
        <v>41</v>
      </c>
    </row>
    <row r="44" spans="2:43" ht="15.75" x14ac:dyDescent="0.25">
      <c r="B44" s="11" t="s">
        <v>95</v>
      </c>
      <c r="C44" s="20">
        <v>31</v>
      </c>
      <c r="D44" s="11">
        <v>2.1</v>
      </c>
      <c r="E44" s="11">
        <v>16</v>
      </c>
      <c r="F44" s="11">
        <f>PRODUCT(D44:E44)</f>
        <v>33.6</v>
      </c>
      <c r="G44" s="20">
        <v>3</v>
      </c>
      <c r="H44" s="20">
        <v>4</v>
      </c>
      <c r="I44" s="20"/>
      <c r="J44" s="20"/>
      <c r="K44" s="20"/>
      <c r="L44" s="20">
        <v>5</v>
      </c>
      <c r="M44" s="20"/>
      <c r="N44" s="20"/>
      <c r="O44" s="20"/>
      <c r="P44" s="20"/>
      <c r="Q44" s="20"/>
      <c r="R44" s="161"/>
      <c r="S44" s="25">
        <f t="shared" si="7"/>
        <v>76.599999999999994</v>
      </c>
      <c r="T44" s="11" t="s">
        <v>95</v>
      </c>
      <c r="W44">
        <v>37</v>
      </c>
      <c r="X44" s="42">
        <v>159.5</v>
      </c>
      <c r="Y44" s="43" t="s">
        <v>22</v>
      </c>
      <c r="Z44" s="72">
        <v>44</v>
      </c>
      <c r="AA44" s="152">
        <v>43.2</v>
      </c>
      <c r="AB44" s="62">
        <v>70.3</v>
      </c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5"/>
      <c r="AP44" s="70">
        <v>107.1</v>
      </c>
      <c r="AQ44" s="71" t="s">
        <v>5</v>
      </c>
    </row>
    <row r="45" spans="2:43" ht="15.75" x14ac:dyDescent="0.25">
      <c r="B45" s="11" t="s">
        <v>8</v>
      </c>
      <c r="C45" s="20">
        <v>30</v>
      </c>
      <c r="D45" s="11">
        <v>2.1</v>
      </c>
      <c r="E45" s="11">
        <v>14</v>
      </c>
      <c r="F45" s="11">
        <f t="shared" ref="F45:F50" si="8">PRODUCT(D45:E45)</f>
        <v>29.400000000000002</v>
      </c>
      <c r="G45" s="20">
        <v>2</v>
      </c>
      <c r="H45" s="20">
        <v>3</v>
      </c>
      <c r="I45" s="20">
        <v>3</v>
      </c>
      <c r="J45" s="20"/>
      <c r="K45" s="20"/>
      <c r="L45" s="20">
        <v>5</v>
      </c>
      <c r="M45" s="20">
        <v>5</v>
      </c>
      <c r="N45" s="20">
        <v>5</v>
      </c>
      <c r="O45" s="20"/>
      <c r="P45" s="20"/>
      <c r="Q45" s="20"/>
      <c r="R45" s="161"/>
      <c r="S45" s="25">
        <f t="shared" si="7"/>
        <v>82.4</v>
      </c>
      <c r="T45" s="11" t="s">
        <v>8</v>
      </c>
      <c r="W45">
        <v>38</v>
      </c>
      <c r="X45" s="69">
        <v>126.4</v>
      </c>
      <c r="Y45" s="58" t="s">
        <v>96</v>
      </c>
      <c r="Z45" s="72">
        <v>2</v>
      </c>
      <c r="AA45" s="153">
        <v>58.2</v>
      </c>
      <c r="AB45" s="62">
        <v>66.2</v>
      </c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5"/>
      <c r="AP45" s="70">
        <v>106.6</v>
      </c>
      <c r="AQ45" s="71" t="s">
        <v>82</v>
      </c>
    </row>
    <row r="46" spans="2:43" ht="15.75" x14ac:dyDescent="0.25">
      <c r="B46" s="11" t="s">
        <v>22</v>
      </c>
      <c r="C46" s="20">
        <v>29</v>
      </c>
      <c r="D46" s="11">
        <v>2.1</v>
      </c>
      <c r="E46" s="11">
        <v>13</v>
      </c>
      <c r="F46" s="11">
        <f t="shared" si="8"/>
        <v>27.3</v>
      </c>
      <c r="G46" s="20">
        <v>2</v>
      </c>
      <c r="H46" s="20">
        <v>3</v>
      </c>
      <c r="I46" s="20"/>
      <c r="J46" s="20"/>
      <c r="K46" s="20"/>
      <c r="L46" s="20">
        <v>5</v>
      </c>
      <c r="M46" s="20"/>
      <c r="N46" s="20"/>
      <c r="O46" s="20"/>
      <c r="P46" s="20"/>
      <c r="Q46" s="20"/>
      <c r="R46" s="161">
        <v>4</v>
      </c>
      <c r="S46" s="25">
        <f t="shared" si="7"/>
        <v>70.3</v>
      </c>
      <c r="T46" s="11" t="s">
        <v>22</v>
      </c>
      <c r="W46">
        <v>39</v>
      </c>
      <c r="X46" s="42">
        <v>117.6</v>
      </c>
      <c r="Y46" s="43" t="s">
        <v>33</v>
      </c>
      <c r="Z46" s="146">
        <v>31.8</v>
      </c>
      <c r="AA46" s="152">
        <v>31.1</v>
      </c>
      <c r="AB46" s="61">
        <v>54.7</v>
      </c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5"/>
      <c r="AP46" s="59">
        <v>106.1</v>
      </c>
      <c r="AQ46" s="60" t="s">
        <v>70</v>
      </c>
    </row>
    <row r="47" spans="2:43" ht="15.75" x14ac:dyDescent="0.25">
      <c r="B47" s="11" t="s">
        <v>96</v>
      </c>
      <c r="C47" s="20">
        <v>28</v>
      </c>
      <c r="D47" s="11">
        <v>2.1</v>
      </c>
      <c r="E47" s="11">
        <v>12</v>
      </c>
      <c r="F47" s="11">
        <f t="shared" si="8"/>
        <v>25.200000000000003</v>
      </c>
      <c r="G47" s="20">
        <v>2</v>
      </c>
      <c r="H47" s="20"/>
      <c r="I47" s="20"/>
      <c r="J47" s="20"/>
      <c r="K47" s="20"/>
      <c r="L47" s="20">
        <v>5</v>
      </c>
      <c r="M47" s="20"/>
      <c r="N47" s="20"/>
      <c r="O47" s="20"/>
      <c r="P47" s="20"/>
      <c r="Q47" s="20"/>
      <c r="R47" s="161">
        <v>6</v>
      </c>
      <c r="S47" s="25">
        <f t="shared" si="7"/>
        <v>66.2</v>
      </c>
      <c r="T47" s="11" t="s">
        <v>96</v>
      </c>
      <c r="W47">
        <v>40</v>
      </c>
      <c r="X47" s="42">
        <v>116.2</v>
      </c>
      <c r="Y47" s="43" t="s">
        <v>121</v>
      </c>
      <c r="Z47" s="165"/>
      <c r="AA47" s="154">
        <v>32</v>
      </c>
      <c r="AB47" s="62">
        <v>84.2</v>
      </c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5"/>
      <c r="AP47" s="59">
        <v>102.8</v>
      </c>
      <c r="AQ47" s="60" t="s">
        <v>71</v>
      </c>
    </row>
    <row r="48" spans="2:43" ht="15.75" x14ac:dyDescent="0.25">
      <c r="B48" s="11" t="s">
        <v>33</v>
      </c>
      <c r="C48" s="20">
        <v>27</v>
      </c>
      <c r="D48" s="11">
        <v>2.1</v>
      </c>
      <c r="E48" s="11">
        <v>7</v>
      </c>
      <c r="F48" s="11">
        <f t="shared" si="8"/>
        <v>14.700000000000001</v>
      </c>
      <c r="G48" s="20">
        <v>2</v>
      </c>
      <c r="H48" s="20">
        <v>3</v>
      </c>
      <c r="I48" s="20">
        <v>3</v>
      </c>
      <c r="J48" s="20"/>
      <c r="K48" s="20"/>
      <c r="L48" s="20">
        <v>5</v>
      </c>
      <c r="M48" s="20"/>
      <c r="N48" s="20"/>
      <c r="O48" s="20"/>
      <c r="P48" s="20"/>
      <c r="Q48" s="20"/>
      <c r="R48" s="161"/>
      <c r="S48" s="25">
        <f t="shared" si="7"/>
        <v>54.7</v>
      </c>
      <c r="T48" s="11" t="s">
        <v>33</v>
      </c>
      <c r="W48">
        <v>41</v>
      </c>
      <c r="X48" s="59">
        <v>107.9</v>
      </c>
      <c r="Y48" s="60" t="s">
        <v>41</v>
      </c>
      <c r="Z48" s="49">
        <v>38</v>
      </c>
      <c r="AA48" s="152">
        <v>29.5</v>
      </c>
      <c r="AB48" s="62">
        <v>40.4</v>
      </c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5"/>
      <c r="AP48" s="59">
        <v>101.6</v>
      </c>
      <c r="AQ48" s="60" t="s">
        <v>68</v>
      </c>
    </row>
    <row r="49" spans="2:43" ht="15.75" x14ac:dyDescent="0.25">
      <c r="B49" s="12" t="s">
        <v>37</v>
      </c>
      <c r="C49" s="13">
        <v>26</v>
      </c>
      <c r="D49" s="12">
        <v>2.1</v>
      </c>
      <c r="E49" s="12">
        <v>4</v>
      </c>
      <c r="F49" s="12">
        <f t="shared" si="8"/>
        <v>8.4</v>
      </c>
      <c r="G49" s="13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61"/>
      <c r="S49" s="25">
        <f t="shared" si="7"/>
        <v>36.4</v>
      </c>
      <c r="T49" s="12" t="s">
        <v>37</v>
      </c>
      <c r="W49">
        <v>42</v>
      </c>
      <c r="X49" s="70">
        <v>107.1</v>
      </c>
      <c r="Y49" s="71" t="s">
        <v>5</v>
      </c>
      <c r="Z49" s="49">
        <v>107.1</v>
      </c>
      <c r="AA49" s="151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5"/>
      <c r="AP49" s="70">
        <v>98</v>
      </c>
      <c r="AQ49" s="71" t="s">
        <v>15</v>
      </c>
    </row>
    <row r="50" spans="2:43" ht="15.75" x14ac:dyDescent="0.25">
      <c r="B50" s="12" t="s">
        <v>41</v>
      </c>
      <c r="C50" s="13">
        <v>25</v>
      </c>
      <c r="D50" s="12">
        <v>2.1</v>
      </c>
      <c r="E50" s="12">
        <v>4</v>
      </c>
      <c r="F50" s="12">
        <f t="shared" si="8"/>
        <v>8.4</v>
      </c>
      <c r="G50" s="13">
        <v>2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61">
        <v>5</v>
      </c>
      <c r="S50" s="25">
        <f t="shared" si="7"/>
        <v>40.4</v>
      </c>
      <c r="T50" s="12" t="s">
        <v>41</v>
      </c>
      <c r="W50">
        <v>43</v>
      </c>
      <c r="X50" s="70">
        <v>106.6</v>
      </c>
      <c r="Y50" s="71" t="s">
        <v>82</v>
      </c>
      <c r="Z50" s="49">
        <v>106.6</v>
      </c>
      <c r="AA50" s="151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5"/>
      <c r="AP50" s="59">
        <v>97.6</v>
      </c>
      <c r="AQ50" s="60" t="s">
        <v>79</v>
      </c>
    </row>
    <row r="51" spans="2:43" ht="15.75" x14ac:dyDescent="0.25">
      <c r="G51" s="2" t="s">
        <v>53</v>
      </c>
      <c r="H51" t="s">
        <v>51</v>
      </c>
      <c r="I51" t="s">
        <v>52</v>
      </c>
      <c r="J51" t="s">
        <v>54</v>
      </c>
      <c r="K51" t="s">
        <v>56</v>
      </c>
      <c r="L51" t="s">
        <v>51</v>
      </c>
      <c r="M51" t="s">
        <v>52</v>
      </c>
      <c r="N51" t="s">
        <v>54</v>
      </c>
      <c r="O51" t="s">
        <v>56</v>
      </c>
      <c r="P51" t="s">
        <v>58</v>
      </c>
      <c r="Q51" t="s">
        <v>56</v>
      </c>
      <c r="R51" s="161"/>
      <c r="W51">
        <v>44</v>
      </c>
      <c r="X51" s="42">
        <v>106.1</v>
      </c>
      <c r="Y51" s="43" t="s">
        <v>70</v>
      </c>
      <c r="Z51" s="49"/>
      <c r="AA51" s="152">
        <v>43.5</v>
      </c>
      <c r="AB51" s="62">
        <v>62.6</v>
      </c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5"/>
      <c r="AP51" s="70">
        <v>92.5</v>
      </c>
      <c r="AQ51" s="71" t="s">
        <v>84</v>
      </c>
    </row>
    <row r="52" spans="2:43" ht="15.75" x14ac:dyDescent="0.25">
      <c r="B52" s="16" t="s">
        <v>97</v>
      </c>
      <c r="C52" s="17">
        <v>24</v>
      </c>
      <c r="D52" s="16">
        <v>1.6</v>
      </c>
      <c r="E52" s="16">
        <v>27</v>
      </c>
      <c r="F52" s="16">
        <f>PRODUCT(D52:E52)</f>
        <v>43.2</v>
      </c>
      <c r="G52" s="17">
        <v>2</v>
      </c>
      <c r="H52" s="17">
        <v>3</v>
      </c>
      <c r="I52" s="17"/>
      <c r="J52" s="17"/>
      <c r="K52" s="17"/>
      <c r="L52" s="17">
        <v>4</v>
      </c>
      <c r="M52" s="17">
        <v>4</v>
      </c>
      <c r="N52" s="17"/>
      <c r="O52" s="17"/>
      <c r="P52" s="17"/>
      <c r="Q52" s="17"/>
      <c r="R52" s="161">
        <v>4</v>
      </c>
      <c r="S52" s="26">
        <f>SUM(F52:R52)+C52</f>
        <v>84.2</v>
      </c>
      <c r="T52" s="16" t="s">
        <v>97</v>
      </c>
      <c r="W52">
        <v>45</v>
      </c>
      <c r="X52" s="59">
        <v>102.8</v>
      </c>
      <c r="Y52" s="60" t="s">
        <v>71</v>
      </c>
      <c r="Z52" s="72">
        <v>3</v>
      </c>
      <c r="AA52" s="151">
        <v>39</v>
      </c>
      <c r="AB52" s="62">
        <v>60.8</v>
      </c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5"/>
      <c r="AP52" s="59">
        <v>91.8</v>
      </c>
      <c r="AQ52" s="60" t="s">
        <v>37</v>
      </c>
    </row>
    <row r="53" spans="2:43" ht="15.75" x14ac:dyDescent="0.25">
      <c r="B53" s="16" t="s">
        <v>70</v>
      </c>
      <c r="C53" s="17">
        <v>23</v>
      </c>
      <c r="D53" s="16">
        <v>1.6</v>
      </c>
      <c r="E53" s="16">
        <v>21</v>
      </c>
      <c r="F53" s="16">
        <f>PRODUCT(D53:E53)</f>
        <v>33.6</v>
      </c>
      <c r="G53" s="17">
        <v>2</v>
      </c>
      <c r="H53" s="17"/>
      <c r="I53" s="17"/>
      <c r="J53" s="17"/>
      <c r="K53" s="17"/>
      <c r="L53" s="17">
        <v>4</v>
      </c>
      <c r="M53" s="17"/>
      <c r="N53" s="17"/>
      <c r="O53" s="17"/>
      <c r="P53" s="17"/>
      <c r="Q53" s="17"/>
      <c r="R53" s="161"/>
      <c r="S53" s="26">
        <f t="shared" ref="S53:S61" si="9">SUM(F53:R53)+C53</f>
        <v>62.6</v>
      </c>
      <c r="T53" s="16" t="s">
        <v>70</v>
      </c>
      <c r="W53">
        <v>46</v>
      </c>
      <c r="X53" s="59">
        <v>101.6</v>
      </c>
      <c r="Y53" s="60" t="s">
        <v>68</v>
      </c>
      <c r="Z53" s="49"/>
      <c r="AA53" s="152">
        <v>47.4</v>
      </c>
      <c r="AB53" s="62">
        <v>54.2</v>
      </c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5"/>
      <c r="AP53" s="70">
        <v>88.4</v>
      </c>
      <c r="AQ53" s="71" t="s">
        <v>120</v>
      </c>
    </row>
    <row r="54" spans="2:43" ht="15.75" x14ac:dyDescent="0.25">
      <c r="B54" s="16" t="s">
        <v>71</v>
      </c>
      <c r="C54" s="17">
        <v>22</v>
      </c>
      <c r="D54" s="16">
        <v>1.6</v>
      </c>
      <c r="E54" s="16">
        <v>18</v>
      </c>
      <c r="F54" s="16">
        <f t="shared" ref="F54:F61" si="10">PRODUCT(D54:E54)</f>
        <v>28.8</v>
      </c>
      <c r="G54" s="17">
        <v>2</v>
      </c>
      <c r="H54" s="17"/>
      <c r="I54" s="17"/>
      <c r="J54" s="17"/>
      <c r="K54" s="17"/>
      <c r="L54" s="17">
        <v>4</v>
      </c>
      <c r="M54" s="17">
        <v>4</v>
      </c>
      <c r="N54" s="17"/>
      <c r="O54" s="17"/>
      <c r="P54" s="17"/>
      <c r="Q54" s="17"/>
      <c r="R54" s="161"/>
      <c r="S54" s="26">
        <f t="shared" si="9"/>
        <v>60.8</v>
      </c>
      <c r="T54" s="16" t="s">
        <v>71</v>
      </c>
      <c r="W54">
        <v>47</v>
      </c>
      <c r="X54" s="70">
        <v>98</v>
      </c>
      <c r="Y54" s="71" t="s">
        <v>15</v>
      </c>
      <c r="Z54" s="149">
        <v>98</v>
      </c>
      <c r="AA54" s="15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5"/>
      <c r="AP54" s="59">
        <v>86.4</v>
      </c>
      <c r="AQ54" s="60" t="s">
        <v>69</v>
      </c>
    </row>
    <row r="55" spans="2:43" ht="15.75" x14ac:dyDescent="0.25">
      <c r="B55" s="16" t="s">
        <v>98</v>
      </c>
      <c r="C55" s="17">
        <v>21</v>
      </c>
      <c r="D55" s="16">
        <v>1.6</v>
      </c>
      <c r="E55" s="16">
        <v>14</v>
      </c>
      <c r="F55" s="16">
        <f t="shared" si="10"/>
        <v>22.400000000000002</v>
      </c>
      <c r="G55" s="17">
        <v>1</v>
      </c>
      <c r="H55" s="17"/>
      <c r="I55" s="17"/>
      <c r="J55" s="17"/>
      <c r="K55" s="17"/>
      <c r="L55" s="17">
        <v>4</v>
      </c>
      <c r="M55" s="17">
        <v>4</v>
      </c>
      <c r="N55" s="17">
        <v>4</v>
      </c>
      <c r="O55" s="17">
        <v>4</v>
      </c>
      <c r="P55" s="17"/>
      <c r="Q55" s="17"/>
      <c r="R55" s="161">
        <v>3</v>
      </c>
      <c r="S55" s="26">
        <f t="shared" si="9"/>
        <v>63.400000000000006</v>
      </c>
      <c r="T55" s="16" t="s">
        <v>98</v>
      </c>
      <c r="W55">
        <v>48</v>
      </c>
      <c r="X55" s="59">
        <v>97.6</v>
      </c>
      <c r="Y55" s="60" t="s">
        <v>79</v>
      </c>
      <c r="Z55" s="148"/>
      <c r="AA55" s="154">
        <v>51.8</v>
      </c>
      <c r="AB55" s="62">
        <v>45.8</v>
      </c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5"/>
      <c r="AP55" s="59">
        <v>71</v>
      </c>
      <c r="AQ55" s="60" t="s">
        <v>85</v>
      </c>
    </row>
    <row r="56" spans="2:43" ht="15.75" x14ac:dyDescent="0.25">
      <c r="B56" s="16" t="s">
        <v>99</v>
      </c>
      <c r="C56" s="17">
        <v>20</v>
      </c>
      <c r="D56" s="16">
        <v>1.6</v>
      </c>
      <c r="E56" s="16">
        <v>13</v>
      </c>
      <c r="F56" s="16">
        <f t="shared" si="10"/>
        <v>20.8</v>
      </c>
      <c r="G56" s="17">
        <v>2</v>
      </c>
      <c r="H56" s="17"/>
      <c r="I56" s="17"/>
      <c r="J56" s="17"/>
      <c r="K56" s="17"/>
      <c r="L56" s="17">
        <v>4</v>
      </c>
      <c r="M56" s="17"/>
      <c r="N56" s="17"/>
      <c r="O56" s="17"/>
      <c r="P56" s="17"/>
      <c r="Q56" s="17"/>
      <c r="R56" s="161"/>
      <c r="S56" s="26">
        <f t="shared" si="9"/>
        <v>46.8</v>
      </c>
      <c r="T56" s="16" t="s">
        <v>99</v>
      </c>
      <c r="W56">
        <v>49</v>
      </c>
      <c r="X56" s="70">
        <v>92.5</v>
      </c>
      <c r="Y56" s="71" t="s">
        <v>84</v>
      </c>
      <c r="Z56" s="49">
        <v>92.5</v>
      </c>
      <c r="AA56" s="15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5"/>
      <c r="AP56" s="59">
        <v>70.8</v>
      </c>
      <c r="AQ56" s="60" t="s">
        <v>99</v>
      </c>
    </row>
    <row r="57" spans="2:43" ht="15.75" x14ac:dyDescent="0.25">
      <c r="B57" s="16" t="s">
        <v>100</v>
      </c>
      <c r="C57" s="17">
        <v>19</v>
      </c>
      <c r="D57" s="16">
        <v>1.6</v>
      </c>
      <c r="E57" s="16">
        <v>13</v>
      </c>
      <c r="F57" s="16">
        <f t="shared" si="10"/>
        <v>20.8</v>
      </c>
      <c r="G57" s="17">
        <v>2</v>
      </c>
      <c r="H57" s="17"/>
      <c r="I57" s="17"/>
      <c r="J57" s="17"/>
      <c r="K57" s="17"/>
      <c r="L57" s="17">
        <v>4</v>
      </c>
      <c r="M57" s="17"/>
      <c r="N57" s="17"/>
      <c r="O57" s="17"/>
      <c r="P57" s="17"/>
      <c r="Q57" s="17"/>
      <c r="R57" s="161"/>
      <c r="S57" s="26">
        <f t="shared" si="9"/>
        <v>45.8</v>
      </c>
      <c r="T57" s="16" t="s">
        <v>100</v>
      </c>
      <c r="W57">
        <v>50</v>
      </c>
      <c r="X57" s="59">
        <v>91.8</v>
      </c>
      <c r="Y57" s="60" t="s">
        <v>37</v>
      </c>
      <c r="Z57" s="49">
        <v>36.4</v>
      </c>
      <c r="AA57" s="152">
        <v>19</v>
      </c>
      <c r="AB57" s="62">
        <v>36.4</v>
      </c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5"/>
      <c r="AP57" s="59">
        <v>67</v>
      </c>
      <c r="AQ57" s="60" t="s">
        <v>102</v>
      </c>
    </row>
    <row r="58" spans="2:43" ht="15.75" x14ac:dyDescent="0.25">
      <c r="B58" s="16" t="s">
        <v>68</v>
      </c>
      <c r="C58" s="17">
        <v>18</v>
      </c>
      <c r="D58" s="16">
        <v>1.6</v>
      </c>
      <c r="E58" s="16">
        <v>12</v>
      </c>
      <c r="F58" s="16">
        <f t="shared" si="10"/>
        <v>19.200000000000003</v>
      </c>
      <c r="G58" s="17">
        <v>2</v>
      </c>
      <c r="H58" s="17">
        <v>3</v>
      </c>
      <c r="I58" s="17"/>
      <c r="J58" s="17"/>
      <c r="K58" s="17"/>
      <c r="L58" s="17">
        <v>4</v>
      </c>
      <c r="M58" s="17">
        <v>4</v>
      </c>
      <c r="N58" s="17">
        <v>4</v>
      </c>
      <c r="O58" s="17"/>
      <c r="P58" s="17"/>
      <c r="Q58" s="17"/>
      <c r="R58" s="161"/>
      <c r="S58" s="26">
        <f t="shared" si="9"/>
        <v>54.2</v>
      </c>
      <c r="T58" s="16" t="s">
        <v>68</v>
      </c>
      <c r="W58">
        <v>51</v>
      </c>
      <c r="X58" s="70">
        <v>88.4</v>
      </c>
      <c r="Y58" s="71" t="s">
        <v>120</v>
      </c>
      <c r="Z58" s="49">
        <v>49.5</v>
      </c>
      <c r="AA58" s="151">
        <v>38.9</v>
      </c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5"/>
      <c r="AP58" s="40">
        <v>64</v>
      </c>
      <c r="AQ58" s="41" t="s">
        <v>196</v>
      </c>
    </row>
    <row r="59" spans="2:43" ht="15.75" x14ac:dyDescent="0.25">
      <c r="B59" s="16" t="s">
        <v>101</v>
      </c>
      <c r="C59" s="17">
        <v>17</v>
      </c>
      <c r="D59" s="16">
        <v>1.6</v>
      </c>
      <c r="E59" s="16">
        <v>7</v>
      </c>
      <c r="F59" s="16">
        <f t="shared" si="10"/>
        <v>11.200000000000001</v>
      </c>
      <c r="G59" s="17">
        <v>1</v>
      </c>
      <c r="H59" s="17">
        <v>2</v>
      </c>
      <c r="I59" s="17"/>
      <c r="J59" s="17"/>
      <c r="K59" s="17"/>
      <c r="L59" s="17">
        <v>4</v>
      </c>
      <c r="M59" s="17"/>
      <c r="N59" s="17"/>
      <c r="O59" s="17"/>
      <c r="P59" s="17"/>
      <c r="Q59" s="17"/>
      <c r="R59" s="161"/>
      <c r="S59" s="26">
        <f t="shared" si="9"/>
        <v>35.200000000000003</v>
      </c>
      <c r="T59" s="16" t="s">
        <v>101</v>
      </c>
      <c r="W59">
        <v>52</v>
      </c>
      <c r="X59" s="59">
        <v>86.4</v>
      </c>
      <c r="Y59" s="60" t="s">
        <v>69</v>
      </c>
      <c r="Z59" s="49"/>
      <c r="AA59" s="151">
        <v>23</v>
      </c>
      <c r="AB59" s="62">
        <v>63.4</v>
      </c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5"/>
      <c r="AP59" s="70">
        <v>63.3</v>
      </c>
      <c r="AQ59" s="71" t="s">
        <v>86</v>
      </c>
    </row>
    <row r="60" spans="2:43" ht="15.75" x14ac:dyDescent="0.25">
      <c r="B60" s="12" t="s">
        <v>102</v>
      </c>
      <c r="C60" s="13">
        <v>16</v>
      </c>
      <c r="D60" s="12">
        <v>1.6</v>
      </c>
      <c r="E60" s="12">
        <v>4</v>
      </c>
      <c r="F60" s="12">
        <f t="shared" si="10"/>
        <v>6.4</v>
      </c>
      <c r="G60" s="13">
        <v>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61"/>
      <c r="S60" s="26">
        <f t="shared" si="9"/>
        <v>24.4</v>
      </c>
      <c r="T60" s="12" t="s">
        <v>102</v>
      </c>
      <c r="W60">
        <v>53</v>
      </c>
      <c r="X60" s="70">
        <v>71</v>
      </c>
      <c r="Y60" s="71" t="s">
        <v>85</v>
      </c>
      <c r="Z60" s="49">
        <v>65</v>
      </c>
      <c r="AA60" s="154"/>
      <c r="AB60" s="63">
        <v>6</v>
      </c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5"/>
      <c r="AP60" s="28">
        <v>61</v>
      </c>
      <c r="AQ60" s="29" t="s">
        <v>110</v>
      </c>
    </row>
    <row r="61" spans="2:43" ht="15.75" x14ac:dyDescent="0.25">
      <c r="B61" s="12" t="s">
        <v>73</v>
      </c>
      <c r="C61" s="13">
        <v>15</v>
      </c>
      <c r="D61" s="12">
        <v>1.6</v>
      </c>
      <c r="E61" s="12">
        <v>3</v>
      </c>
      <c r="F61" s="12">
        <f t="shared" si="10"/>
        <v>4.8000000000000007</v>
      </c>
      <c r="G61" s="13">
        <v>2</v>
      </c>
      <c r="H61" s="12"/>
      <c r="I61" s="12"/>
      <c r="J61" s="12"/>
      <c r="K61" s="12"/>
      <c r="L61" s="13"/>
      <c r="M61" s="12"/>
      <c r="N61" s="12"/>
      <c r="O61" s="12"/>
      <c r="P61" s="12"/>
      <c r="Q61" s="12"/>
      <c r="R61" s="161"/>
      <c r="S61" s="26">
        <f t="shared" si="9"/>
        <v>21.8</v>
      </c>
      <c r="T61" s="12" t="s">
        <v>73</v>
      </c>
      <c r="W61">
        <v>54</v>
      </c>
      <c r="X61" s="59">
        <v>70.8</v>
      </c>
      <c r="Y61" s="60" t="s">
        <v>99</v>
      </c>
      <c r="Z61" s="49">
        <v>8</v>
      </c>
      <c r="AA61" s="151">
        <v>16</v>
      </c>
      <c r="AB61" s="62">
        <v>46.8</v>
      </c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5"/>
      <c r="AP61" s="70">
        <v>60</v>
      </c>
      <c r="AQ61" s="71" t="s">
        <v>39</v>
      </c>
    </row>
    <row r="62" spans="2:43" ht="15.75" x14ac:dyDescent="0.25">
      <c r="B62" s="51"/>
      <c r="C62" s="52"/>
      <c r="D62" s="51"/>
      <c r="E62" s="51"/>
      <c r="F62" s="51"/>
      <c r="G62" s="2" t="s">
        <v>53</v>
      </c>
      <c r="H62" t="s">
        <v>51</v>
      </c>
      <c r="I62" t="s">
        <v>52</v>
      </c>
      <c r="J62" t="s">
        <v>54</v>
      </c>
      <c r="K62" t="s">
        <v>56</v>
      </c>
      <c r="L62" t="s">
        <v>51</v>
      </c>
      <c r="M62" t="s">
        <v>52</v>
      </c>
      <c r="N62" t="s">
        <v>54</v>
      </c>
      <c r="O62" t="s">
        <v>56</v>
      </c>
      <c r="P62" t="s">
        <v>58</v>
      </c>
      <c r="Q62" t="s">
        <v>56</v>
      </c>
      <c r="R62" s="161"/>
      <c r="S62" s="53"/>
      <c r="T62" s="51"/>
      <c r="W62">
        <v>55</v>
      </c>
      <c r="X62" s="59">
        <v>67</v>
      </c>
      <c r="Y62" s="60" t="s">
        <v>102</v>
      </c>
      <c r="Z62" s="49">
        <v>42.6</v>
      </c>
      <c r="AA62" s="154"/>
      <c r="AB62" s="49">
        <v>24.4</v>
      </c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65"/>
      <c r="AP62" s="70">
        <v>59.2</v>
      </c>
      <c r="AQ62" s="71" t="s">
        <v>23</v>
      </c>
    </row>
    <row r="63" spans="2:43" ht="15.75" x14ac:dyDescent="0.25">
      <c r="B63" s="18" t="s">
        <v>110</v>
      </c>
      <c r="C63" s="19">
        <v>14</v>
      </c>
      <c r="D63" s="18">
        <v>1</v>
      </c>
      <c r="E63" s="18">
        <v>18</v>
      </c>
      <c r="F63" s="18">
        <f t="shared" ref="F63:F76" si="11">PRODUCT(D63:E63)</f>
        <v>18</v>
      </c>
      <c r="G63" s="19">
        <v>1</v>
      </c>
      <c r="H63" s="19">
        <v>2</v>
      </c>
      <c r="I63" s="19">
        <v>2</v>
      </c>
      <c r="J63" s="19">
        <v>2</v>
      </c>
      <c r="K63" s="19">
        <v>2</v>
      </c>
      <c r="L63" s="19">
        <v>3</v>
      </c>
      <c r="M63" s="19">
        <v>3</v>
      </c>
      <c r="N63" s="19">
        <v>3</v>
      </c>
      <c r="O63" s="19"/>
      <c r="P63" s="19"/>
      <c r="Q63" s="19"/>
      <c r="R63" s="161">
        <v>8</v>
      </c>
      <c r="S63" s="27">
        <f>SUM(F63:R63)+C63</f>
        <v>58</v>
      </c>
      <c r="T63" s="18" t="s">
        <v>110</v>
      </c>
      <c r="W63">
        <v>56</v>
      </c>
      <c r="X63" s="70">
        <v>64</v>
      </c>
      <c r="Y63" s="71" t="s">
        <v>196</v>
      </c>
      <c r="Z63" s="49">
        <v>60</v>
      </c>
      <c r="AA63" s="154"/>
      <c r="AB63" s="49">
        <v>4</v>
      </c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65"/>
      <c r="AP63" s="40">
        <v>56.2</v>
      </c>
      <c r="AQ63" s="41" t="s">
        <v>118</v>
      </c>
    </row>
    <row r="64" spans="2:43" ht="15.75" x14ac:dyDescent="0.25">
      <c r="B64" s="18" t="s">
        <v>103</v>
      </c>
      <c r="C64" s="19">
        <v>13</v>
      </c>
      <c r="D64" s="18">
        <v>1</v>
      </c>
      <c r="E64" s="18">
        <v>15</v>
      </c>
      <c r="F64" s="18">
        <f t="shared" si="11"/>
        <v>15</v>
      </c>
      <c r="G64" s="19">
        <v>1</v>
      </c>
      <c r="H64" s="19">
        <v>2</v>
      </c>
      <c r="I64" s="19">
        <v>2</v>
      </c>
      <c r="J64" s="19"/>
      <c r="K64" s="19"/>
      <c r="L64" s="19">
        <v>3</v>
      </c>
      <c r="M64" s="19">
        <v>3</v>
      </c>
      <c r="N64" s="19"/>
      <c r="O64" s="19"/>
      <c r="P64" s="19"/>
      <c r="Q64" s="19"/>
      <c r="R64" s="161"/>
      <c r="S64" s="27">
        <f t="shared" ref="S64:S92" si="12">SUM(F64:R64)+C64</f>
        <v>39</v>
      </c>
      <c r="T64" s="18" t="s">
        <v>103</v>
      </c>
      <c r="W64">
        <v>57</v>
      </c>
      <c r="X64" s="70">
        <v>63.3</v>
      </c>
      <c r="Y64" s="71" t="s">
        <v>86</v>
      </c>
      <c r="Z64" s="49"/>
      <c r="AA64" s="154">
        <v>63.3</v>
      </c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5"/>
      <c r="AP64" s="70">
        <v>52.8</v>
      </c>
      <c r="AQ64" s="71" t="s">
        <v>38</v>
      </c>
    </row>
    <row r="65" spans="2:43" ht="15.75" x14ac:dyDescent="0.25">
      <c r="B65" s="18" t="s">
        <v>104</v>
      </c>
      <c r="C65" s="19">
        <v>12</v>
      </c>
      <c r="D65" s="18">
        <v>1</v>
      </c>
      <c r="E65" s="18">
        <v>11</v>
      </c>
      <c r="F65" s="18">
        <f t="shared" si="11"/>
        <v>11</v>
      </c>
      <c r="G65" s="19">
        <v>1</v>
      </c>
      <c r="H65" s="19">
        <v>2</v>
      </c>
      <c r="I65" s="19"/>
      <c r="J65" s="19"/>
      <c r="K65" s="19"/>
      <c r="L65" s="19">
        <v>3</v>
      </c>
      <c r="M65" s="19">
        <v>3</v>
      </c>
      <c r="N65" s="19">
        <v>3</v>
      </c>
      <c r="O65" s="19">
        <v>3</v>
      </c>
      <c r="P65" s="19"/>
      <c r="Q65" s="19"/>
      <c r="R65" s="161">
        <v>9</v>
      </c>
      <c r="S65" s="27">
        <f t="shared" si="12"/>
        <v>47</v>
      </c>
      <c r="T65" s="18" t="s">
        <v>104</v>
      </c>
      <c r="W65">
        <v>58</v>
      </c>
      <c r="X65" s="155">
        <v>61</v>
      </c>
      <c r="Y65" s="156" t="s">
        <v>110</v>
      </c>
      <c r="Z65" s="49"/>
      <c r="AA65" s="153">
        <v>3</v>
      </c>
      <c r="AB65" s="64">
        <v>58</v>
      </c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5"/>
      <c r="AP65" s="70">
        <v>52.4</v>
      </c>
      <c r="AQ65" s="71" t="s">
        <v>36</v>
      </c>
    </row>
    <row r="66" spans="2:43" ht="15.75" x14ac:dyDescent="0.25">
      <c r="B66" s="18" t="s">
        <v>105</v>
      </c>
      <c r="C66" s="19">
        <v>11</v>
      </c>
      <c r="D66" s="18">
        <v>1</v>
      </c>
      <c r="E66" s="18">
        <v>10</v>
      </c>
      <c r="F66" s="18">
        <f t="shared" si="11"/>
        <v>10</v>
      </c>
      <c r="G66" s="19">
        <v>1</v>
      </c>
      <c r="H66" s="19"/>
      <c r="I66" s="19"/>
      <c r="J66" s="19"/>
      <c r="K66" s="19"/>
      <c r="L66" s="19">
        <v>3</v>
      </c>
      <c r="M66" s="19"/>
      <c r="N66" s="19"/>
      <c r="O66" s="19"/>
      <c r="P66" s="19"/>
      <c r="Q66" s="19"/>
      <c r="R66" s="161"/>
      <c r="S66" s="27">
        <f t="shared" si="12"/>
        <v>25</v>
      </c>
      <c r="T66" s="18" t="s">
        <v>105</v>
      </c>
      <c r="W66">
        <v>59</v>
      </c>
      <c r="X66" s="70">
        <v>60</v>
      </c>
      <c r="Y66" s="71" t="s">
        <v>39</v>
      </c>
      <c r="Z66" s="72">
        <v>24.2</v>
      </c>
      <c r="AA66" s="154">
        <v>35.799999999999997</v>
      </c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5"/>
      <c r="AP66" s="40">
        <v>51.6</v>
      </c>
      <c r="AQ66" s="41" t="s">
        <v>45</v>
      </c>
    </row>
    <row r="67" spans="2:43" ht="15.75" x14ac:dyDescent="0.25">
      <c r="B67" s="18" t="s">
        <v>111</v>
      </c>
      <c r="C67" s="19">
        <v>10</v>
      </c>
      <c r="D67" s="18">
        <v>1</v>
      </c>
      <c r="E67" s="18">
        <v>9</v>
      </c>
      <c r="F67" s="18">
        <f t="shared" si="11"/>
        <v>9</v>
      </c>
      <c r="G67" s="19">
        <v>1</v>
      </c>
      <c r="H67" s="19"/>
      <c r="I67" s="19"/>
      <c r="J67" s="19"/>
      <c r="K67" s="19"/>
      <c r="L67" s="19">
        <v>3</v>
      </c>
      <c r="M67" s="19">
        <v>3</v>
      </c>
      <c r="N67" s="19"/>
      <c r="O67" s="19"/>
      <c r="P67" s="19"/>
      <c r="Q67" s="19"/>
      <c r="R67" s="161"/>
      <c r="S67" s="27">
        <f t="shared" si="12"/>
        <v>26</v>
      </c>
      <c r="T67" s="18" t="s">
        <v>111</v>
      </c>
      <c r="W67">
        <v>60</v>
      </c>
      <c r="X67" s="70">
        <v>59.2</v>
      </c>
      <c r="Y67" s="71" t="s">
        <v>23</v>
      </c>
      <c r="Z67" s="49">
        <v>59.2</v>
      </c>
      <c r="AA67" s="154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5"/>
      <c r="AP67" s="70">
        <v>50.6</v>
      </c>
      <c r="AQ67" s="71" t="s">
        <v>27</v>
      </c>
    </row>
    <row r="68" spans="2:43" ht="15.75" x14ac:dyDescent="0.25">
      <c r="B68" s="18" t="s">
        <v>106</v>
      </c>
      <c r="C68" s="19">
        <v>9</v>
      </c>
      <c r="D68" s="18">
        <v>1</v>
      </c>
      <c r="E68" s="18">
        <v>9</v>
      </c>
      <c r="F68" s="18">
        <f t="shared" si="11"/>
        <v>9</v>
      </c>
      <c r="G68" s="19">
        <v>1</v>
      </c>
      <c r="H68" s="19"/>
      <c r="I68" s="19"/>
      <c r="J68" s="19"/>
      <c r="K68" s="19"/>
      <c r="L68" s="19">
        <v>3</v>
      </c>
      <c r="M68" s="19"/>
      <c r="N68" s="19"/>
      <c r="O68" s="19"/>
      <c r="P68" s="19"/>
      <c r="Q68" s="19"/>
      <c r="R68" s="161">
        <v>3</v>
      </c>
      <c r="S68" s="27">
        <f t="shared" si="12"/>
        <v>25</v>
      </c>
      <c r="T68" s="18" t="s">
        <v>106</v>
      </c>
      <c r="W68">
        <v>61</v>
      </c>
      <c r="X68" s="59">
        <v>56.2</v>
      </c>
      <c r="Y68" s="60" t="s">
        <v>118</v>
      </c>
      <c r="Z68" s="49">
        <v>21</v>
      </c>
      <c r="AA68" s="154"/>
      <c r="AB68" s="49">
        <v>35.200000000000003</v>
      </c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65"/>
      <c r="AP68" s="40">
        <v>47.2</v>
      </c>
      <c r="AQ68" s="41" t="s">
        <v>73</v>
      </c>
    </row>
    <row r="69" spans="2:43" ht="15.75" x14ac:dyDescent="0.25">
      <c r="B69" s="18" t="s">
        <v>74</v>
      </c>
      <c r="C69" s="19">
        <v>8</v>
      </c>
      <c r="D69" s="18">
        <v>1</v>
      </c>
      <c r="E69" s="18">
        <v>8</v>
      </c>
      <c r="F69" s="18">
        <f t="shared" si="11"/>
        <v>8</v>
      </c>
      <c r="G69" s="19">
        <v>1</v>
      </c>
      <c r="H69" s="19">
        <v>2</v>
      </c>
      <c r="I69" s="19"/>
      <c r="J69" s="19"/>
      <c r="K69" s="19"/>
      <c r="L69" s="19">
        <v>3</v>
      </c>
      <c r="M69" s="19"/>
      <c r="N69" s="19"/>
      <c r="O69" s="19"/>
      <c r="P69" s="19"/>
      <c r="Q69" s="19"/>
      <c r="R69" s="161"/>
      <c r="S69" s="27">
        <f t="shared" si="12"/>
        <v>22</v>
      </c>
      <c r="T69" s="18" t="s">
        <v>74</v>
      </c>
      <c r="W69">
        <v>62</v>
      </c>
      <c r="X69" s="70">
        <v>52.8</v>
      </c>
      <c r="Y69" s="71" t="s">
        <v>38</v>
      </c>
      <c r="Z69" s="49">
        <v>25.8</v>
      </c>
      <c r="AA69" s="151">
        <v>27</v>
      </c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65"/>
      <c r="AP69" s="28">
        <v>47</v>
      </c>
      <c r="AQ69" s="29" t="s">
        <v>104</v>
      </c>
    </row>
    <row r="70" spans="2:43" ht="15.75" x14ac:dyDescent="0.25">
      <c r="B70" s="18" t="s">
        <v>115</v>
      </c>
      <c r="C70" s="19">
        <v>7</v>
      </c>
      <c r="D70" s="18">
        <v>1</v>
      </c>
      <c r="E70" s="18">
        <v>8</v>
      </c>
      <c r="F70" s="18">
        <f t="shared" si="11"/>
        <v>8</v>
      </c>
      <c r="G70" s="19">
        <v>1</v>
      </c>
      <c r="H70" s="19">
        <v>2</v>
      </c>
      <c r="I70" s="19">
        <v>2</v>
      </c>
      <c r="J70" s="19">
        <v>2</v>
      </c>
      <c r="K70" s="19"/>
      <c r="L70" s="19">
        <v>3</v>
      </c>
      <c r="M70" s="19"/>
      <c r="N70" s="19"/>
      <c r="O70" s="19"/>
      <c r="P70" s="19"/>
      <c r="Q70" s="19"/>
      <c r="R70" s="161"/>
      <c r="S70" s="27">
        <f t="shared" si="12"/>
        <v>25</v>
      </c>
      <c r="T70" s="18" t="s">
        <v>115</v>
      </c>
      <c r="W70">
        <v>63</v>
      </c>
      <c r="X70" s="70">
        <v>52.4</v>
      </c>
      <c r="Y70" s="71" t="s">
        <v>36</v>
      </c>
      <c r="Z70" s="49">
        <v>37.4</v>
      </c>
      <c r="AA70" s="154">
        <v>15</v>
      </c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65"/>
      <c r="AP70" s="70">
        <v>41.2</v>
      </c>
      <c r="AQ70" s="71" t="s">
        <v>34</v>
      </c>
    </row>
    <row r="71" spans="2:43" ht="15.75" x14ac:dyDescent="0.25">
      <c r="B71" s="18" t="s">
        <v>112</v>
      </c>
      <c r="C71" s="19">
        <v>6</v>
      </c>
      <c r="D71" s="18">
        <v>1</v>
      </c>
      <c r="E71" s="18">
        <v>8</v>
      </c>
      <c r="F71" s="18">
        <f t="shared" si="11"/>
        <v>8</v>
      </c>
      <c r="G71" s="19">
        <v>1</v>
      </c>
      <c r="H71" s="19">
        <v>2</v>
      </c>
      <c r="I71" s="19"/>
      <c r="J71" s="19"/>
      <c r="K71" s="19"/>
      <c r="L71" s="19">
        <v>3</v>
      </c>
      <c r="M71" s="19"/>
      <c r="N71" s="19"/>
      <c r="O71" s="19"/>
      <c r="P71" s="19"/>
      <c r="Q71" s="19"/>
      <c r="R71" s="161">
        <v>1</v>
      </c>
      <c r="S71" s="27">
        <f t="shared" si="12"/>
        <v>21</v>
      </c>
      <c r="T71" s="18" t="s">
        <v>112</v>
      </c>
      <c r="W71" s="134">
        <v>64</v>
      </c>
      <c r="X71" s="70">
        <v>51.6</v>
      </c>
      <c r="Y71" s="71" t="s">
        <v>45</v>
      </c>
      <c r="Z71" s="72">
        <v>15</v>
      </c>
      <c r="AA71" s="154">
        <v>34.6</v>
      </c>
      <c r="AB71" s="49">
        <v>2</v>
      </c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66"/>
      <c r="AP71" s="28">
        <v>39</v>
      </c>
      <c r="AQ71" s="29" t="s">
        <v>103</v>
      </c>
    </row>
    <row r="72" spans="2:43" ht="15.75" x14ac:dyDescent="0.25">
      <c r="B72" s="18" t="s">
        <v>107</v>
      </c>
      <c r="C72" s="19">
        <v>5</v>
      </c>
      <c r="D72" s="18">
        <v>1</v>
      </c>
      <c r="E72" s="18">
        <v>7</v>
      </c>
      <c r="F72" s="18">
        <f t="shared" si="11"/>
        <v>7</v>
      </c>
      <c r="G72" s="19">
        <v>1</v>
      </c>
      <c r="H72" s="19"/>
      <c r="I72" s="19"/>
      <c r="J72" s="19"/>
      <c r="K72" s="19"/>
      <c r="L72" s="19">
        <v>3</v>
      </c>
      <c r="M72" s="19"/>
      <c r="N72" s="19"/>
      <c r="O72" s="19"/>
      <c r="P72" s="19"/>
      <c r="Q72" s="19"/>
      <c r="R72" s="161"/>
      <c r="S72" s="27">
        <f t="shared" si="12"/>
        <v>16</v>
      </c>
      <c r="T72" s="18" t="s">
        <v>107</v>
      </c>
      <c r="W72" s="134">
        <v>65</v>
      </c>
      <c r="X72" s="70">
        <v>50.6</v>
      </c>
      <c r="Y72" s="71" t="s">
        <v>27</v>
      </c>
      <c r="Z72" s="49">
        <v>50.6</v>
      </c>
      <c r="AA72" s="154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65"/>
      <c r="AP72" s="70">
        <v>35.799999999999997</v>
      </c>
      <c r="AQ72" s="71" t="s">
        <v>122</v>
      </c>
    </row>
    <row r="73" spans="2:43" ht="15.75" x14ac:dyDescent="0.25">
      <c r="B73" s="18" t="s">
        <v>113</v>
      </c>
      <c r="C73" s="19">
        <v>4</v>
      </c>
      <c r="D73" s="18">
        <v>1</v>
      </c>
      <c r="E73" s="18">
        <v>6</v>
      </c>
      <c r="F73" s="18">
        <f t="shared" si="11"/>
        <v>6</v>
      </c>
      <c r="G73" s="19">
        <v>1</v>
      </c>
      <c r="H73" s="19"/>
      <c r="I73" s="19"/>
      <c r="J73" s="19"/>
      <c r="K73" s="19"/>
      <c r="L73" s="19">
        <v>3</v>
      </c>
      <c r="M73" s="19"/>
      <c r="N73" s="19"/>
      <c r="O73" s="19"/>
      <c r="P73" s="19"/>
      <c r="Q73" s="19"/>
      <c r="R73" s="161"/>
      <c r="S73" s="27">
        <f t="shared" si="12"/>
        <v>14</v>
      </c>
      <c r="T73" s="18" t="s">
        <v>113</v>
      </c>
      <c r="W73" s="134">
        <v>66</v>
      </c>
      <c r="X73" s="40">
        <v>47.2</v>
      </c>
      <c r="Y73" s="41" t="s">
        <v>73</v>
      </c>
      <c r="Z73" s="49">
        <v>16.399999999999999</v>
      </c>
      <c r="AA73" s="154">
        <v>9</v>
      </c>
      <c r="AB73" s="64">
        <v>21.8</v>
      </c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5"/>
      <c r="AP73" s="70">
        <v>31.8</v>
      </c>
      <c r="AQ73" s="71" t="s">
        <v>32</v>
      </c>
    </row>
    <row r="74" spans="2:43" x14ac:dyDescent="0.25">
      <c r="B74" s="18" t="s">
        <v>108</v>
      </c>
      <c r="C74" s="19">
        <v>3</v>
      </c>
      <c r="D74" s="18">
        <v>1</v>
      </c>
      <c r="E74" s="18">
        <v>4</v>
      </c>
      <c r="F74" s="18">
        <f t="shared" si="11"/>
        <v>4</v>
      </c>
      <c r="G74" s="19">
        <v>1</v>
      </c>
      <c r="H74" s="19"/>
      <c r="I74" s="19"/>
      <c r="J74" s="19"/>
      <c r="K74" s="19"/>
      <c r="L74" s="19">
        <v>3</v>
      </c>
      <c r="M74" s="19"/>
      <c r="N74" s="19"/>
      <c r="O74" s="19"/>
      <c r="P74" s="19"/>
      <c r="Q74" s="19"/>
      <c r="R74" s="161">
        <v>2</v>
      </c>
      <c r="S74" s="27">
        <f t="shared" si="12"/>
        <v>13</v>
      </c>
      <c r="T74" s="18" t="s">
        <v>108</v>
      </c>
      <c r="W74" s="134">
        <v>67</v>
      </c>
      <c r="X74" s="28">
        <v>47</v>
      </c>
      <c r="Y74" s="29" t="s">
        <v>104</v>
      </c>
      <c r="Z74" s="49"/>
      <c r="AA74" s="154"/>
      <c r="AB74" s="64">
        <v>47</v>
      </c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37"/>
      <c r="AP74" s="28">
        <v>31</v>
      </c>
      <c r="AQ74" s="29" t="s">
        <v>74</v>
      </c>
    </row>
    <row r="75" spans="2:43" ht="15.75" x14ac:dyDescent="0.25">
      <c r="B75" s="18" t="s">
        <v>109</v>
      </c>
      <c r="C75" s="19">
        <v>2</v>
      </c>
      <c r="D75" s="18">
        <v>1</v>
      </c>
      <c r="E75" s="18">
        <v>4</v>
      </c>
      <c r="F75" s="18">
        <f t="shared" si="11"/>
        <v>4</v>
      </c>
      <c r="G75" s="19">
        <v>1</v>
      </c>
      <c r="H75" s="19">
        <v>2</v>
      </c>
      <c r="I75" s="19">
        <v>2</v>
      </c>
      <c r="J75" s="19"/>
      <c r="K75" s="19"/>
      <c r="L75" s="19">
        <v>3</v>
      </c>
      <c r="M75" s="19"/>
      <c r="N75" s="19"/>
      <c r="O75" s="19"/>
      <c r="P75" s="19"/>
      <c r="Q75" s="19"/>
      <c r="R75" s="161"/>
      <c r="S75" s="27">
        <f t="shared" si="12"/>
        <v>14</v>
      </c>
      <c r="T75" s="18" t="s">
        <v>109</v>
      </c>
      <c r="W75" s="134">
        <v>68</v>
      </c>
      <c r="X75" s="70">
        <v>41.2</v>
      </c>
      <c r="Y75" s="71" t="s">
        <v>34</v>
      </c>
      <c r="Z75" s="49">
        <v>22</v>
      </c>
      <c r="AA75" s="154">
        <v>19.2</v>
      </c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37"/>
      <c r="AP75" s="28">
        <v>31</v>
      </c>
      <c r="AQ75" s="29" t="s">
        <v>115</v>
      </c>
    </row>
    <row r="76" spans="2:43" ht="15.75" x14ac:dyDescent="0.25">
      <c r="B76" s="18" t="s">
        <v>114</v>
      </c>
      <c r="C76" s="19">
        <v>1</v>
      </c>
      <c r="D76" s="18">
        <v>1</v>
      </c>
      <c r="E76" s="18">
        <v>1</v>
      </c>
      <c r="F76" s="18">
        <f t="shared" si="11"/>
        <v>1</v>
      </c>
      <c r="G76" s="19">
        <v>1</v>
      </c>
      <c r="H76" s="19"/>
      <c r="I76" s="19"/>
      <c r="J76" s="19"/>
      <c r="K76" s="19"/>
      <c r="L76" s="19">
        <v>3</v>
      </c>
      <c r="M76" s="19"/>
      <c r="N76" s="19"/>
      <c r="O76" s="19"/>
      <c r="P76" s="19"/>
      <c r="Q76" s="19"/>
      <c r="R76" s="161"/>
      <c r="S76" s="27">
        <f t="shared" si="12"/>
        <v>6</v>
      </c>
      <c r="T76" s="18" t="s">
        <v>114</v>
      </c>
      <c r="W76" s="134">
        <v>69</v>
      </c>
      <c r="X76" s="28">
        <v>39</v>
      </c>
      <c r="Y76" s="29" t="s">
        <v>103</v>
      </c>
      <c r="Z76" s="49"/>
      <c r="AA76" s="154"/>
      <c r="AB76" s="64">
        <v>39</v>
      </c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37"/>
      <c r="AP76" s="70">
        <v>30</v>
      </c>
      <c r="AQ76" s="71" t="s">
        <v>42</v>
      </c>
    </row>
    <row r="77" spans="2:43" ht="15.75" x14ac:dyDescent="0.25">
      <c r="B77" s="140"/>
      <c r="C77" s="159"/>
      <c r="D77" s="140"/>
      <c r="E77" s="140"/>
      <c r="F77" s="140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62"/>
      <c r="S77" s="27">
        <f t="shared" si="12"/>
        <v>0</v>
      </c>
      <c r="W77" s="134">
        <v>70</v>
      </c>
      <c r="X77" s="70">
        <v>35.799999999999997</v>
      </c>
      <c r="Y77" s="71" t="s">
        <v>122</v>
      </c>
      <c r="Z77" s="49">
        <v>35.799999999999997</v>
      </c>
      <c r="AA77" s="15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37"/>
      <c r="AP77" s="70">
        <v>29.7</v>
      </c>
      <c r="AQ77" s="71" t="s">
        <v>87</v>
      </c>
    </row>
    <row r="78" spans="2:43" ht="15.75" x14ac:dyDescent="0.25">
      <c r="B78" s="148" t="s">
        <v>192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2">
        <v>12</v>
      </c>
      <c r="S78" s="27">
        <f t="shared" si="12"/>
        <v>12</v>
      </c>
      <c r="W78" s="134">
        <v>71</v>
      </c>
      <c r="X78" s="70">
        <v>31.8</v>
      </c>
      <c r="Y78" s="71" t="s">
        <v>32</v>
      </c>
      <c r="Z78" s="49">
        <v>31.8</v>
      </c>
      <c r="AA78" s="15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37"/>
      <c r="AP78" s="28">
        <v>26</v>
      </c>
      <c r="AQ78" s="29" t="s">
        <v>111</v>
      </c>
    </row>
    <row r="79" spans="2:43" x14ac:dyDescent="0.25">
      <c r="B79" s="140" t="s">
        <v>193</v>
      </c>
      <c r="C79" s="159"/>
      <c r="D79" s="140"/>
      <c r="E79" s="140"/>
      <c r="F79" s="140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62">
        <v>4</v>
      </c>
      <c r="S79" s="27">
        <f t="shared" si="12"/>
        <v>4</v>
      </c>
      <c r="W79" s="134">
        <v>72</v>
      </c>
      <c r="X79" s="28">
        <v>31</v>
      </c>
      <c r="Y79" s="29" t="s">
        <v>74</v>
      </c>
      <c r="Z79" s="49"/>
      <c r="AA79" s="154">
        <v>9</v>
      </c>
      <c r="AB79" s="64">
        <v>22</v>
      </c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37"/>
      <c r="AP79" s="166">
        <v>25</v>
      </c>
      <c r="AQ79" s="167" t="s">
        <v>105</v>
      </c>
    </row>
    <row r="80" spans="2:43" x14ac:dyDescent="0.25">
      <c r="B80" s="140" t="s">
        <v>194</v>
      </c>
      <c r="C80" s="159"/>
      <c r="D80" s="140"/>
      <c r="E80" s="140"/>
      <c r="F80" s="140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62">
        <v>6</v>
      </c>
      <c r="S80" s="27">
        <f t="shared" si="12"/>
        <v>6</v>
      </c>
      <c r="W80" s="134">
        <v>73</v>
      </c>
      <c r="X80" s="28">
        <v>31</v>
      </c>
      <c r="Y80" s="29" t="s">
        <v>115</v>
      </c>
      <c r="Z80" s="49"/>
      <c r="AA80" s="153">
        <v>6</v>
      </c>
      <c r="AB80" s="64">
        <v>25</v>
      </c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37"/>
      <c r="AP80" s="166">
        <v>25</v>
      </c>
      <c r="AQ80" s="167" t="s">
        <v>106</v>
      </c>
    </row>
    <row r="81" spans="2:43" ht="15.75" x14ac:dyDescent="0.25">
      <c r="B81" s="140" t="s">
        <v>45</v>
      </c>
      <c r="C81" s="159"/>
      <c r="D81" s="140"/>
      <c r="E81" s="140"/>
      <c r="F81" s="140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62">
        <v>2</v>
      </c>
      <c r="S81" s="27">
        <f t="shared" si="12"/>
        <v>2</v>
      </c>
      <c r="W81" s="134">
        <v>74</v>
      </c>
      <c r="X81" s="70">
        <v>30</v>
      </c>
      <c r="Y81" s="71" t="s">
        <v>42</v>
      </c>
      <c r="Z81" s="49">
        <v>30</v>
      </c>
      <c r="AA81" s="154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37"/>
      <c r="AP81" s="166">
        <v>23</v>
      </c>
      <c r="AQ81" s="167" t="s">
        <v>112</v>
      </c>
    </row>
    <row r="82" spans="2:43" ht="15.75" x14ac:dyDescent="0.25">
      <c r="B82" s="140" t="s">
        <v>85</v>
      </c>
      <c r="C82" s="159"/>
      <c r="D82" s="140"/>
      <c r="E82" s="140"/>
      <c r="F82" s="140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62">
        <v>6</v>
      </c>
      <c r="S82" s="27">
        <f t="shared" si="12"/>
        <v>6</v>
      </c>
      <c r="W82" s="134">
        <v>75</v>
      </c>
      <c r="X82" s="70">
        <v>29.7</v>
      </c>
      <c r="Y82" s="71" t="s">
        <v>87</v>
      </c>
      <c r="Z82" s="49"/>
      <c r="AA82" s="154">
        <v>29.7</v>
      </c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37"/>
      <c r="AP82" s="70">
        <v>19</v>
      </c>
      <c r="AQ82" s="71" t="s">
        <v>40</v>
      </c>
    </row>
    <row r="83" spans="2:43" ht="15.75" x14ac:dyDescent="0.25">
      <c r="B83" s="140" t="s">
        <v>195</v>
      </c>
      <c r="C83" s="159"/>
      <c r="D83" s="140"/>
      <c r="E83" s="140"/>
      <c r="F83" s="140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62">
        <v>12</v>
      </c>
      <c r="S83" s="27">
        <f t="shared" si="12"/>
        <v>12</v>
      </c>
      <c r="W83" s="134">
        <v>76</v>
      </c>
      <c r="X83" s="28">
        <v>26</v>
      </c>
      <c r="Y83" s="29" t="s">
        <v>111</v>
      </c>
      <c r="Z83" s="49"/>
      <c r="AA83" s="154"/>
      <c r="AB83" s="64">
        <v>26</v>
      </c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P83" s="70">
        <v>19</v>
      </c>
      <c r="AQ83" s="71" t="s">
        <v>43</v>
      </c>
    </row>
    <row r="84" spans="2:43" ht="15.75" x14ac:dyDescent="0.25">
      <c r="B84" s="140"/>
      <c r="C84" s="159"/>
      <c r="D84" s="140"/>
      <c r="E84" s="140"/>
      <c r="F84" s="140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62"/>
      <c r="S84" s="27">
        <f t="shared" si="12"/>
        <v>0</v>
      </c>
      <c r="W84" s="134">
        <v>77</v>
      </c>
      <c r="X84" s="28">
        <v>25</v>
      </c>
      <c r="Y84" s="29" t="s">
        <v>105</v>
      </c>
      <c r="Z84" s="49"/>
      <c r="AA84" s="154"/>
      <c r="AB84" s="64">
        <v>25</v>
      </c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P84" s="70">
        <v>18</v>
      </c>
      <c r="AQ84" s="71" t="s">
        <v>44</v>
      </c>
    </row>
    <row r="85" spans="2:43" x14ac:dyDescent="0.25">
      <c r="B85" s="140"/>
      <c r="C85" s="159"/>
      <c r="D85" s="140"/>
      <c r="E85" s="140"/>
      <c r="F85" s="140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62"/>
      <c r="S85" s="27">
        <f t="shared" si="12"/>
        <v>0</v>
      </c>
      <c r="W85" s="134">
        <v>78</v>
      </c>
      <c r="X85" s="28">
        <v>25</v>
      </c>
      <c r="Y85" s="29" t="s">
        <v>106</v>
      </c>
      <c r="Z85" s="49"/>
      <c r="AA85" s="154"/>
      <c r="AB85" s="49">
        <v>25</v>
      </c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P85" s="166">
        <v>16</v>
      </c>
      <c r="AQ85" s="167" t="s">
        <v>107</v>
      </c>
    </row>
    <row r="86" spans="2:43" x14ac:dyDescent="0.25">
      <c r="B86" s="140"/>
      <c r="C86" s="159"/>
      <c r="D86" s="140"/>
      <c r="E86" s="140"/>
      <c r="F86" s="140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62"/>
      <c r="S86" s="27">
        <f t="shared" si="12"/>
        <v>0</v>
      </c>
      <c r="W86" s="134">
        <v>79</v>
      </c>
      <c r="X86" s="28">
        <v>23</v>
      </c>
      <c r="Y86" s="29" t="s">
        <v>112</v>
      </c>
      <c r="Z86" s="49"/>
      <c r="AA86" s="153">
        <v>2</v>
      </c>
      <c r="AB86" s="49">
        <v>21</v>
      </c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P86" s="77">
        <v>16</v>
      </c>
      <c r="AQ86" s="34" t="s">
        <v>109</v>
      </c>
    </row>
    <row r="87" spans="2:43" ht="15.75" x14ac:dyDescent="0.25">
      <c r="B87" s="140"/>
      <c r="C87" s="159"/>
      <c r="D87" s="140"/>
      <c r="E87" s="140"/>
      <c r="F87" s="140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62"/>
      <c r="S87" s="27">
        <f t="shared" si="12"/>
        <v>0</v>
      </c>
      <c r="W87" s="134">
        <v>80</v>
      </c>
      <c r="X87" s="70">
        <v>19</v>
      </c>
      <c r="Y87" s="71" t="s">
        <v>40</v>
      </c>
      <c r="Z87" s="49">
        <v>19</v>
      </c>
      <c r="AA87" s="154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P87" s="77">
        <v>15</v>
      </c>
      <c r="AQ87" s="34" t="s">
        <v>113</v>
      </c>
    </row>
    <row r="88" spans="2:43" ht="15.75" x14ac:dyDescent="0.25">
      <c r="B88" s="140"/>
      <c r="C88" s="159"/>
      <c r="D88" s="140"/>
      <c r="E88" s="140"/>
      <c r="F88" s="140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62"/>
      <c r="S88" s="27">
        <f t="shared" si="12"/>
        <v>0</v>
      </c>
      <c r="W88" s="134">
        <v>81</v>
      </c>
      <c r="X88" s="70">
        <v>19</v>
      </c>
      <c r="Y88" s="71" t="s">
        <v>43</v>
      </c>
      <c r="Z88" s="49">
        <v>19</v>
      </c>
      <c r="AA88" s="154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P88" s="77">
        <v>14</v>
      </c>
      <c r="AQ88" s="34" t="s">
        <v>108</v>
      </c>
    </row>
    <row r="89" spans="2:43" ht="15.75" x14ac:dyDescent="0.25">
      <c r="B89" s="140"/>
      <c r="C89" s="159"/>
      <c r="D89" s="140"/>
      <c r="E89" s="140"/>
      <c r="F89" s="140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62"/>
      <c r="S89" s="27">
        <f t="shared" si="12"/>
        <v>0</v>
      </c>
      <c r="W89" s="134">
        <v>82</v>
      </c>
      <c r="X89" s="70">
        <v>18</v>
      </c>
      <c r="Y89" s="71" t="s">
        <v>44</v>
      </c>
      <c r="Z89" s="49">
        <v>18</v>
      </c>
      <c r="AA89" s="154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P89" s="158">
        <v>12</v>
      </c>
      <c r="AQ89" t="s">
        <v>192</v>
      </c>
    </row>
    <row r="90" spans="2:43" ht="15.75" x14ac:dyDescent="0.25">
      <c r="B90" s="140"/>
      <c r="C90" s="159"/>
      <c r="D90" s="140"/>
      <c r="E90" s="140"/>
      <c r="F90" s="140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62"/>
      <c r="S90" s="27">
        <f t="shared" si="12"/>
        <v>0</v>
      </c>
      <c r="W90" s="134">
        <v>83</v>
      </c>
      <c r="X90" s="28">
        <v>16</v>
      </c>
      <c r="Y90" s="29" t="s">
        <v>107</v>
      </c>
      <c r="Z90" s="49"/>
      <c r="AA90" s="154"/>
      <c r="AB90" s="64">
        <v>16</v>
      </c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P90" s="70">
        <v>7</v>
      </c>
      <c r="AQ90" s="71" t="s">
        <v>46</v>
      </c>
    </row>
    <row r="91" spans="2:43" x14ac:dyDescent="0.25">
      <c r="B91" s="140"/>
      <c r="C91" s="159"/>
      <c r="D91" s="140"/>
      <c r="E91" s="140"/>
      <c r="F91" s="140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62"/>
      <c r="S91" s="27">
        <f t="shared" si="12"/>
        <v>0</v>
      </c>
      <c r="W91" s="134">
        <v>84</v>
      </c>
      <c r="X91" s="77">
        <v>16</v>
      </c>
      <c r="Y91" s="34" t="s">
        <v>109</v>
      </c>
      <c r="Z91" s="49"/>
      <c r="AA91" s="153">
        <v>2</v>
      </c>
      <c r="AB91" s="64">
        <v>14</v>
      </c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P91" s="33">
        <v>6</v>
      </c>
      <c r="AQ91" s="34" t="s">
        <v>114</v>
      </c>
    </row>
    <row r="92" spans="2:43" x14ac:dyDescent="0.25">
      <c r="B92" s="140"/>
      <c r="C92" s="159"/>
      <c r="D92" s="140"/>
      <c r="E92" s="140"/>
      <c r="F92" s="140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62"/>
      <c r="S92" s="27">
        <f t="shared" si="12"/>
        <v>0</v>
      </c>
      <c r="W92" s="134">
        <v>85</v>
      </c>
      <c r="X92" s="77">
        <v>15</v>
      </c>
      <c r="Y92" s="34" t="s">
        <v>113</v>
      </c>
      <c r="Z92" s="49"/>
      <c r="AA92" s="153">
        <v>1</v>
      </c>
      <c r="AB92" s="64">
        <v>14</v>
      </c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P92" s="19">
        <v>6</v>
      </c>
      <c r="AQ92" s="18" t="s">
        <v>194</v>
      </c>
    </row>
    <row r="93" spans="2:43" x14ac:dyDescent="0.25">
      <c r="W93" s="134">
        <v>86</v>
      </c>
      <c r="X93" s="77">
        <v>14</v>
      </c>
      <c r="Y93" s="34" t="s">
        <v>108</v>
      </c>
      <c r="Z93" s="49"/>
      <c r="AA93" s="153">
        <v>1</v>
      </c>
      <c r="AB93" s="64">
        <v>13</v>
      </c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P93" s="78">
        <v>4</v>
      </c>
      <c r="AQ93" s="79" t="s">
        <v>166</v>
      </c>
    </row>
    <row r="94" spans="2:43" x14ac:dyDescent="0.25">
      <c r="W94" s="134">
        <v>87</v>
      </c>
      <c r="X94" s="158">
        <v>12</v>
      </c>
      <c r="Y94" t="s">
        <v>192</v>
      </c>
      <c r="Z94" s="148"/>
      <c r="AA94" s="148"/>
      <c r="AB94" s="148">
        <v>12</v>
      </c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P94" s="78">
        <v>1</v>
      </c>
      <c r="AQ94" s="147" t="s">
        <v>179</v>
      </c>
    </row>
    <row r="95" spans="2:43" ht="15.75" x14ac:dyDescent="0.25">
      <c r="W95" s="134">
        <v>88</v>
      </c>
      <c r="X95" s="70">
        <v>7</v>
      </c>
      <c r="Y95" s="71" t="s">
        <v>46</v>
      </c>
      <c r="Z95" s="49">
        <v>7</v>
      </c>
      <c r="AA95" s="15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P95" s="158"/>
      <c r="AQ95" t="s">
        <v>198</v>
      </c>
    </row>
    <row r="96" spans="2:43" x14ac:dyDescent="0.25">
      <c r="W96" s="134">
        <v>89</v>
      </c>
      <c r="X96" s="33">
        <v>6</v>
      </c>
      <c r="Y96" s="34" t="s">
        <v>114</v>
      </c>
      <c r="Z96" s="49"/>
      <c r="AA96" s="154"/>
      <c r="AB96" s="64">
        <v>6</v>
      </c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P96" s="158"/>
      <c r="AQ96" t="s">
        <v>199</v>
      </c>
    </row>
    <row r="97" spans="23:43" x14ac:dyDescent="0.25">
      <c r="W97" s="134">
        <v>90</v>
      </c>
      <c r="X97" s="158">
        <v>6</v>
      </c>
      <c r="Y97" t="s">
        <v>194</v>
      </c>
      <c r="Z97" s="148"/>
      <c r="AA97" s="148"/>
      <c r="AB97" s="148">
        <v>6</v>
      </c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P97" s="158"/>
      <c r="AQ97" t="s">
        <v>200</v>
      </c>
    </row>
    <row r="98" spans="23:43" x14ac:dyDescent="0.25">
      <c r="W98" s="134">
        <v>91</v>
      </c>
      <c r="X98" s="78">
        <v>4</v>
      </c>
      <c r="Y98" s="79" t="s">
        <v>166</v>
      </c>
      <c r="Z98" s="148"/>
      <c r="AA98" s="163">
        <v>4</v>
      </c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P98" s="158"/>
      <c r="AQ98" t="s">
        <v>201</v>
      </c>
    </row>
    <row r="99" spans="23:43" x14ac:dyDescent="0.25">
      <c r="W99" s="134">
        <v>92</v>
      </c>
      <c r="X99" s="78">
        <v>1</v>
      </c>
      <c r="Y99" s="147" t="s">
        <v>179</v>
      </c>
      <c r="Z99" s="148"/>
      <c r="AA99" s="163">
        <v>1</v>
      </c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P99" s="158"/>
      <c r="AQ99" t="s">
        <v>202</v>
      </c>
    </row>
    <row r="100" spans="23:43" x14ac:dyDescent="0.25">
      <c r="W100" s="134">
        <v>93</v>
      </c>
      <c r="X100" s="158"/>
      <c r="Y100" t="s">
        <v>198</v>
      </c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P100" s="158"/>
      <c r="AQ100" t="s">
        <v>203</v>
      </c>
    </row>
    <row r="101" spans="23:43" x14ac:dyDescent="0.25">
      <c r="W101" s="134">
        <v>94</v>
      </c>
      <c r="X101" s="158"/>
      <c r="Y101" t="s">
        <v>199</v>
      </c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P101" s="158"/>
      <c r="AQ101" t="s">
        <v>204</v>
      </c>
    </row>
    <row r="102" spans="23:43" x14ac:dyDescent="0.25">
      <c r="W102" s="134">
        <v>95</v>
      </c>
      <c r="X102" s="158"/>
      <c r="Y102" t="s">
        <v>200</v>
      </c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P102" s="158"/>
      <c r="AQ102" t="s">
        <v>205</v>
      </c>
    </row>
    <row r="103" spans="23:43" x14ac:dyDescent="0.25">
      <c r="W103" s="134">
        <v>96</v>
      </c>
      <c r="X103" s="158"/>
      <c r="Y103" t="s">
        <v>201</v>
      </c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P103" s="158"/>
      <c r="AQ103" t="s">
        <v>206</v>
      </c>
    </row>
    <row r="104" spans="23:43" x14ac:dyDescent="0.25">
      <c r="W104" s="134">
        <v>97</v>
      </c>
      <c r="X104" s="158"/>
      <c r="Y104" t="s">
        <v>202</v>
      </c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</row>
    <row r="105" spans="23:43" x14ac:dyDescent="0.25">
      <c r="W105" s="134">
        <v>98</v>
      </c>
      <c r="X105" s="158"/>
      <c r="Y105" t="s">
        <v>203</v>
      </c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</row>
    <row r="106" spans="23:43" x14ac:dyDescent="0.25">
      <c r="W106" s="134">
        <v>99</v>
      </c>
      <c r="X106" s="158"/>
      <c r="Y106" t="s">
        <v>204</v>
      </c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</row>
    <row r="107" spans="23:43" x14ac:dyDescent="0.25">
      <c r="W107" s="134">
        <v>100</v>
      </c>
      <c r="X107" s="158"/>
      <c r="Y107" t="s">
        <v>205</v>
      </c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</row>
    <row r="108" spans="23:43" x14ac:dyDescent="0.25">
      <c r="W108" s="134">
        <v>101</v>
      </c>
      <c r="X108" s="158"/>
      <c r="Y108" t="s">
        <v>206</v>
      </c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</row>
    <row r="109" spans="23:43" x14ac:dyDescent="0.25">
      <c r="W109" s="134">
        <v>102</v>
      </c>
      <c r="X109" s="158"/>
      <c r="Z109" s="148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</row>
    <row r="110" spans="23:43" x14ac:dyDescent="0.25">
      <c r="W110" s="134">
        <v>103</v>
      </c>
      <c r="X110" s="15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</row>
  </sheetData>
  <sortState xmlns:xlrd2="http://schemas.microsoft.com/office/spreadsheetml/2017/richdata2" ref="X8:AN108">
    <sortCondition descending="1" ref="X8"/>
  </sortState>
  <mergeCells count="1">
    <mergeCell ref="B1:S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94"/>
  <sheetViews>
    <sheetView topLeftCell="J1" zoomScale="70" zoomScaleNormal="70" workbookViewId="0">
      <selection activeCell="P9" sqref="P9"/>
    </sheetView>
  </sheetViews>
  <sheetFormatPr defaultRowHeight="15" x14ac:dyDescent="0.25"/>
  <cols>
    <col min="2" max="2" width="18" customWidth="1"/>
    <col min="19" max="19" width="20.7109375" customWidth="1"/>
    <col min="22" max="22" width="21" customWidth="1"/>
    <col min="25" max="25" width="17.5703125" customWidth="1"/>
    <col min="28" max="28" width="22.85546875" customWidth="1"/>
    <col min="31" max="31" width="28.85546875" customWidth="1"/>
  </cols>
  <sheetData>
    <row r="1" spans="1:31" x14ac:dyDescent="0.25">
      <c r="A1" s="365" t="s">
        <v>160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</row>
    <row r="2" spans="1:31" x14ac:dyDescent="0.25">
      <c r="A2" s="364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</row>
    <row r="3" spans="1:31" ht="18.75" x14ac:dyDescent="0.3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X3" s="368"/>
      <c r="Y3" s="369"/>
    </row>
    <row r="4" spans="1:31" x14ac:dyDescent="0.25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</row>
    <row r="5" spans="1:31" x14ac:dyDescent="0.25">
      <c r="B5" t="s">
        <v>0</v>
      </c>
      <c r="C5" s="6" t="s">
        <v>48</v>
      </c>
      <c r="D5" s="10"/>
      <c r="E5" s="10"/>
      <c r="F5" s="11"/>
      <c r="G5" s="4" t="s">
        <v>49</v>
      </c>
      <c r="H5" s="5"/>
      <c r="I5" s="5"/>
      <c r="J5" s="5"/>
      <c r="K5" s="5"/>
      <c r="L5" s="3" t="s">
        <v>55</v>
      </c>
      <c r="M5" s="3"/>
      <c r="N5" s="3"/>
      <c r="O5" s="3"/>
      <c r="P5" s="9" t="s">
        <v>57</v>
      </c>
      <c r="Q5" s="7"/>
      <c r="R5" s="8" t="s">
        <v>59</v>
      </c>
    </row>
    <row r="6" spans="1:31" ht="21" x14ac:dyDescent="0.35">
      <c r="D6" t="s">
        <v>75</v>
      </c>
      <c r="E6" t="s">
        <v>76</v>
      </c>
      <c r="F6" t="s">
        <v>77</v>
      </c>
      <c r="G6" t="s">
        <v>50</v>
      </c>
      <c r="P6" s="9"/>
      <c r="Q6" s="7"/>
      <c r="U6" s="366" t="s">
        <v>164</v>
      </c>
      <c r="V6" s="366"/>
      <c r="X6" t="s">
        <v>178</v>
      </c>
      <c r="AA6" s="370" t="s">
        <v>187</v>
      </c>
      <c r="AB6" s="371"/>
      <c r="AD6" s="366" t="s">
        <v>188</v>
      </c>
      <c r="AE6" s="366"/>
    </row>
    <row r="7" spans="1:31" ht="21" x14ac:dyDescent="0.35">
      <c r="G7" s="2" t="s">
        <v>53</v>
      </c>
      <c r="H7" t="s">
        <v>51</v>
      </c>
      <c r="I7" t="s">
        <v>52</v>
      </c>
      <c r="J7" t="s">
        <v>54</v>
      </c>
      <c r="K7" t="s">
        <v>56</v>
      </c>
      <c r="L7" t="s">
        <v>51</v>
      </c>
      <c r="M7" t="s">
        <v>52</v>
      </c>
      <c r="N7" t="s">
        <v>54</v>
      </c>
      <c r="O7" t="s">
        <v>56</v>
      </c>
      <c r="P7" t="s">
        <v>58</v>
      </c>
      <c r="Q7" t="s">
        <v>56</v>
      </c>
      <c r="U7" s="367" t="s">
        <v>142</v>
      </c>
      <c r="V7" s="367"/>
      <c r="X7" s="105">
        <v>193.9</v>
      </c>
      <c r="Y7" s="135" t="s">
        <v>2</v>
      </c>
      <c r="AA7" s="141">
        <v>341.4</v>
      </c>
      <c r="AB7" s="142" t="s">
        <v>4</v>
      </c>
      <c r="AD7" s="367" t="s">
        <v>142</v>
      </c>
      <c r="AE7" s="367"/>
    </row>
    <row r="8" spans="1:31" ht="18.75" x14ac:dyDescent="0.3">
      <c r="B8" s="14" t="s">
        <v>2</v>
      </c>
      <c r="C8" s="15">
        <v>56</v>
      </c>
      <c r="D8" s="14">
        <v>3.9</v>
      </c>
      <c r="E8" s="14">
        <v>21</v>
      </c>
      <c r="F8" s="14">
        <f>D8*E8</f>
        <v>81.899999999999991</v>
      </c>
      <c r="G8" s="15">
        <v>4</v>
      </c>
      <c r="H8" s="15">
        <v>5</v>
      </c>
      <c r="I8" s="15">
        <v>5</v>
      </c>
      <c r="J8" s="15">
        <v>5</v>
      </c>
      <c r="K8" s="15">
        <v>5</v>
      </c>
      <c r="L8" s="15">
        <v>8</v>
      </c>
      <c r="M8" s="15">
        <v>8</v>
      </c>
      <c r="N8" s="15">
        <v>8</v>
      </c>
      <c r="O8" s="15">
        <v>8</v>
      </c>
      <c r="P8" s="15"/>
      <c r="Q8" s="15"/>
      <c r="R8" s="21">
        <f t="shared" ref="R8:R14" si="0">SUM(F8:Q8)+C8</f>
        <v>193.89999999999998</v>
      </c>
      <c r="S8" s="14" t="s">
        <v>2</v>
      </c>
      <c r="U8" s="87">
        <v>16</v>
      </c>
      <c r="V8" s="88" t="s">
        <v>1</v>
      </c>
      <c r="X8" s="105">
        <v>152.6</v>
      </c>
      <c r="Y8" s="135" t="s">
        <v>4</v>
      </c>
      <c r="AA8" s="141">
        <v>327.39999999999998</v>
      </c>
      <c r="AB8" s="142" t="s">
        <v>2</v>
      </c>
      <c r="AD8" s="87">
        <v>16</v>
      </c>
      <c r="AE8" s="88"/>
    </row>
    <row r="9" spans="1:31" ht="18.75" x14ac:dyDescent="0.3">
      <c r="B9" s="14" t="s">
        <v>4</v>
      </c>
      <c r="C9" s="15">
        <v>55</v>
      </c>
      <c r="D9" s="14">
        <v>3.9</v>
      </c>
      <c r="E9" s="14">
        <v>14</v>
      </c>
      <c r="F9" s="14">
        <f>PRODUCT(D9*E9)</f>
        <v>54.6</v>
      </c>
      <c r="G9" s="15">
        <v>4</v>
      </c>
      <c r="H9" s="15">
        <v>5</v>
      </c>
      <c r="I9" s="15">
        <v>5</v>
      </c>
      <c r="J9" s="15">
        <v>5</v>
      </c>
      <c r="K9" s="15"/>
      <c r="L9" s="15">
        <v>8</v>
      </c>
      <c r="M9" s="15">
        <v>8</v>
      </c>
      <c r="N9" s="15">
        <v>8</v>
      </c>
      <c r="O9" s="15"/>
      <c r="P9" s="15"/>
      <c r="Q9" s="15"/>
      <c r="R9" s="21">
        <f t="shared" si="0"/>
        <v>152.6</v>
      </c>
      <c r="S9" s="14" t="s">
        <v>4</v>
      </c>
      <c r="U9" s="87">
        <v>12</v>
      </c>
      <c r="V9" s="88" t="s">
        <v>67</v>
      </c>
      <c r="X9" s="105">
        <v>124.1</v>
      </c>
      <c r="Y9" s="135" t="s">
        <v>143</v>
      </c>
      <c r="AA9" s="141">
        <v>266.10000000000002</v>
      </c>
      <c r="AB9" s="142" t="s">
        <v>17</v>
      </c>
      <c r="AD9" s="87">
        <v>12</v>
      </c>
      <c r="AE9" s="88"/>
    </row>
    <row r="10" spans="1:31" ht="18.75" x14ac:dyDescent="0.3">
      <c r="B10" s="14" t="s">
        <v>3</v>
      </c>
      <c r="C10" s="15">
        <v>54</v>
      </c>
      <c r="D10" s="14">
        <v>3.9</v>
      </c>
      <c r="E10" s="14">
        <v>11</v>
      </c>
      <c r="F10" s="14">
        <f t="shared" ref="F10:F15" si="1">PRODUCT(D10*E10)</f>
        <v>42.9</v>
      </c>
      <c r="G10" s="15">
        <v>4</v>
      </c>
      <c r="H10" s="15">
        <v>5</v>
      </c>
      <c r="I10" s="15"/>
      <c r="J10" s="15"/>
      <c r="K10" s="15"/>
      <c r="L10" s="15">
        <v>8</v>
      </c>
      <c r="M10" s="15">
        <v>8</v>
      </c>
      <c r="N10" s="15"/>
      <c r="O10" s="15"/>
      <c r="P10" s="15"/>
      <c r="Q10" s="15"/>
      <c r="R10" s="21">
        <f t="shared" si="0"/>
        <v>121.9</v>
      </c>
      <c r="S10" s="14" t="s">
        <v>3</v>
      </c>
      <c r="U10" s="87">
        <v>8</v>
      </c>
      <c r="V10" s="88" t="s">
        <v>25</v>
      </c>
      <c r="X10" s="105">
        <v>121.9</v>
      </c>
      <c r="Y10" s="135" t="s">
        <v>3</v>
      </c>
      <c r="AA10" s="141">
        <v>260.5</v>
      </c>
      <c r="AB10" s="142" t="s">
        <v>3</v>
      </c>
      <c r="AD10" s="87">
        <v>8</v>
      </c>
      <c r="AE10" s="88"/>
    </row>
    <row r="11" spans="1:31" ht="18.75" x14ac:dyDescent="0.3">
      <c r="B11" s="14" t="s">
        <v>17</v>
      </c>
      <c r="C11" s="15">
        <v>53</v>
      </c>
      <c r="D11" s="14">
        <v>3.9</v>
      </c>
      <c r="E11" s="14">
        <v>9</v>
      </c>
      <c r="F11" s="14">
        <f t="shared" si="1"/>
        <v>35.1</v>
      </c>
      <c r="G11" s="15">
        <v>4</v>
      </c>
      <c r="H11" s="15"/>
      <c r="I11" s="15"/>
      <c r="J11" s="15"/>
      <c r="K11" s="15"/>
      <c r="L11" s="15">
        <v>8</v>
      </c>
      <c r="M11" s="15">
        <v>8</v>
      </c>
      <c r="N11" s="15"/>
      <c r="O11" s="15"/>
      <c r="P11" s="15"/>
      <c r="Q11" s="15"/>
      <c r="R11" s="21">
        <f>SUM(F11:Q11)+C11+U18</f>
        <v>117.1</v>
      </c>
      <c r="S11" s="14" t="s">
        <v>17</v>
      </c>
      <c r="U11" s="87">
        <v>8</v>
      </c>
      <c r="V11" s="88" t="s">
        <v>30</v>
      </c>
      <c r="X11" s="107">
        <v>120</v>
      </c>
      <c r="Y11" s="136" t="s">
        <v>10</v>
      </c>
      <c r="AA11" s="141">
        <v>250</v>
      </c>
      <c r="AB11" s="142" t="s">
        <v>13</v>
      </c>
      <c r="AD11" s="87">
        <v>8</v>
      </c>
      <c r="AE11" s="88"/>
    </row>
    <row r="12" spans="1:31" ht="18.75" x14ac:dyDescent="0.3">
      <c r="B12" s="14" t="s">
        <v>143</v>
      </c>
      <c r="C12" s="15">
        <v>52</v>
      </c>
      <c r="D12" s="14">
        <v>3.9</v>
      </c>
      <c r="E12" s="14">
        <v>9</v>
      </c>
      <c r="F12" s="14">
        <f t="shared" si="1"/>
        <v>35.1</v>
      </c>
      <c r="G12" s="15">
        <v>4</v>
      </c>
      <c r="H12" s="15"/>
      <c r="I12" s="15"/>
      <c r="J12" s="15"/>
      <c r="K12" s="15"/>
      <c r="L12" s="15">
        <v>8</v>
      </c>
      <c r="M12" s="15"/>
      <c r="N12" s="15"/>
      <c r="O12" s="15"/>
      <c r="P12" s="15">
        <v>10</v>
      </c>
      <c r="Q12" s="15"/>
      <c r="R12" s="21">
        <f>SUM(F12:Q12)+C12+U8</f>
        <v>125.1</v>
      </c>
      <c r="S12" s="14" t="s">
        <v>143</v>
      </c>
      <c r="U12" s="87">
        <v>4</v>
      </c>
      <c r="V12" s="88" t="s">
        <v>165</v>
      </c>
      <c r="X12" s="107">
        <v>118</v>
      </c>
      <c r="Y12" s="136" t="s">
        <v>13</v>
      </c>
      <c r="AA12" s="141">
        <v>244.6</v>
      </c>
      <c r="AB12" s="142" t="s">
        <v>143</v>
      </c>
      <c r="AD12" s="87">
        <v>4</v>
      </c>
      <c r="AE12" s="88"/>
    </row>
    <row r="13" spans="1:31" ht="18.75" x14ac:dyDescent="0.3">
      <c r="B13" s="14" t="s">
        <v>6</v>
      </c>
      <c r="C13" s="15">
        <v>51</v>
      </c>
      <c r="D13" s="14">
        <v>3.9</v>
      </c>
      <c r="E13" s="14">
        <v>7</v>
      </c>
      <c r="F13" s="14">
        <f t="shared" si="1"/>
        <v>27.3</v>
      </c>
      <c r="G13" s="15">
        <v>4</v>
      </c>
      <c r="H13" s="15"/>
      <c r="I13" s="15"/>
      <c r="J13" s="15"/>
      <c r="K13" s="15"/>
      <c r="L13" s="15">
        <v>8</v>
      </c>
      <c r="M13" s="15"/>
      <c r="N13" s="15"/>
      <c r="O13" s="15"/>
      <c r="P13" s="15"/>
      <c r="Q13" s="15"/>
      <c r="R13" s="21">
        <f t="shared" si="0"/>
        <v>90.3</v>
      </c>
      <c r="S13" s="14" t="s">
        <v>6</v>
      </c>
      <c r="U13" s="87">
        <v>4</v>
      </c>
      <c r="V13" s="88" t="s">
        <v>16</v>
      </c>
      <c r="X13" s="105">
        <v>117.1</v>
      </c>
      <c r="Y13" s="135" t="s">
        <v>17</v>
      </c>
      <c r="AA13" s="141">
        <v>240.6</v>
      </c>
      <c r="AB13" s="142" t="s">
        <v>78</v>
      </c>
      <c r="AD13" s="87">
        <v>4</v>
      </c>
      <c r="AE13" s="88"/>
    </row>
    <row r="14" spans="1:31" ht="18.75" x14ac:dyDescent="0.3">
      <c r="B14" s="14" t="s">
        <v>145</v>
      </c>
      <c r="C14" s="15">
        <v>50</v>
      </c>
      <c r="D14" s="14">
        <v>3.9</v>
      </c>
      <c r="E14" s="14">
        <v>4</v>
      </c>
      <c r="F14" s="14">
        <f t="shared" si="1"/>
        <v>15.6</v>
      </c>
      <c r="G14" s="15">
        <v>4</v>
      </c>
      <c r="H14" s="15">
        <v>5</v>
      </c>
      <c r="I14" s="15"/>
      <c r="J14" s="15"/>
      <c r="K14" s="15"/>
      <c r="L14" s="15">
        <v>8</v>
      </c>
      <c r="M14" s="15"/>
      <c r="N14" s="15"/>
      <c r="O14" s="15"/>
      <c r="P14" s="15"/>
      <c r="Q14" s="15"/>
      <c r="R14" s="21">
        <f t="shared" si="0"/>
        <v>82.6</v>
      </c>
      <c r="S14" s="14" t="s">
        <v>145</v>
      </c>
      <c r="U14" s="87">
        <v>4</v>
      </c>
      <c r="V14" s="88" t="s">
        <v>166</v>
      </c>
      <c r="X14" s="28">
        <v>113.5</v>
      </c>
      <c r="Y14" s="29" t="s">
        <v>151</v>
      </c>
      <c r="AA14" s="141">
        <v>230.2</v>
      </c>
      <c r="AB14" s="142" t="s">
        <v>1</v>
      </c>
      <c r="AD14" s="87">
        <v>4</v>
      </c>
      <c r="AE14" s="88"/>
    </row>
    <row r="15" spans="1:31" ht="18.75" x14ac:dyDescent="0.3">
      <c r="B15" s="14" t="s">
        <v>7</v>
      </c>
      <c r="C15" s="15">
        <v>49</v>
      </c>
      <c r="D15" s="14">
        <v>3.9</v>
      </c>
      <c r="E15" s="14">
        <v>3</v>
      </c>
      <c r="F15" s="14">
        <f t="shared" si="1"/>
        <v>11.7</v>
      </c>
      <c r="G15" s="15">
        <v>4</v>
      </c>
      <c r="H15" s="15">
        <v>5</v>
      </c>
      <c r="I15" s="15"/>
      <c r="J15" s="15"/>
      <c r="K15" s="15"/>
      <c r="L15" s="15">
        <v>8</v>
      </c>
      <c r="M15" s="15"/>
      <c r="N15" s="15"/>
      <c r="O15" s="15"/>
      <c r="P15" s="15"/>
      <c r="Q15" s="15"/>
      <c r="R15" s="21">
        <f>SUM(F15:Q15)+C15+U9</f>
        <v>89.7</v>
      </c>
      <c r="S15" s="14" t="s">
        <v>7</v>
      </c>
      <c r="U15" s="87">
        <v>4</v>
      </c>
      <c r="V15" s="88" t="s">
        <v>9</v>
      </c>
      <c r="X15" s="28">
        <v>103.5</v>
      </c>
      <c r="Y15" s="29" t="s">
        <v>20</v>
      </c>
      <c r="AA15" s="141">
        <v>209</v>
      </c>
      <c r="AB15" s="142" t="s">
        <v>10</v>
      </c>
      <c r="AD15" s="87">
        <v>4</v>
      </c>
      <c r="AE15" s="88"/>
    </row>
    <row r="16" spans="1:31" ht="18.75" x14ac:dyDescent="0.3">
      <c r="C16" s="1"/>
      <c r="G16" s="2" t="s">
        <v>53</v>
      </c>
      <c r="H16" t="s">
        <v>51</v>
      </c>
      <c r="I16" t="s">
        <v>52</v>
      </c>
      <c r="J16" t="s">
        <v>54</v>
      </c>
      <c r="K16" t="s">
        <v>56</v>
      </c>
      <c r="L16" t="s">
        <v>51</v>
      </c>
      <c r="M16" t="s">
        <v>52</v>
      </c>
      <c r="N16" t="s">
        <v>54</v>
      </c>
      <c r="O16" t="s">
        <v>56</v>
      </c>
      <c r="P16" t="s">
        <v>58</v>
      </c>
      <c r="Q16" t="s">
        <v>56</v>
      </c>
      <c r="R16" s="80"/>
      <c r="U16" s="87"/>
      <c r="V16" s="89" t="s">
        <v>167</v>
      </c>
      <c r="X16" s="28">
        <v>94</v>
      </c>
      <c r="Y16" s="29" t="s">
        <v>61</v>
      </c>
      <c r="AA16" s="141">
        <v>207</v>
      </c>
      <c r="AB16" s="142" t="s">
        <v>9</v>
      </c>
      <c r="AD16" s="87"/>
      <c r="AE16" s="89" t="s">
        <v>167</v>
      </c>
    </row>
    <row r="17" spans="2:31" ht="18.75" x14ac:dyDescent="0.3">
      <c r="B17" s="22" t="s">
        <v>10</v>
      </c>
      <c r="C17" s="23">
        <v>48</v>
      </c>
      <c r="D17" s="22">
        <v>3</v>
      </c>
      <c r="E17" s="22">
        <v>18</v>
      </c>
      <c r="F17" s="22">
        <f>PRODUCT(D17:E17)</f>
        <v>54</v>
      </c>
      <c r="G17" s="23">
        <v>4</v>
      </c>
      <c r="H17" s="23"/>
      <c r="I17" s="23"/>
      <c r="J17" s="23"/>
      <c r="K17" s="23"/>
      <c r="L17" s="23">
        <v>7</v>
      </c>
      <c r="M17" s="23">
        <v>7</v>
      </c>
      <c r="N17" s="23"/>
      <c r="O17" s="23"/>
      <c r="P17" s="23"/>
      <c r="Q17" s="23"/>
      <c r="R17" s="24">
        <f t="shared" ref="R17:R24" si="2">SUM(F17:Q17)+C17</f>
        <v>120</v>
      </c>
      <c r="S17" s="22" t="s">
        <v>10</v>
      </c>
      <c r="U17" s="87">
        <v>12</v>
      </c>
      <c r="V17" s="88" t="s">
        <v>29</v>
      </c>
      <c r="X17" s="107">
        <v>91</v>
      </c>
      <c r="Y17" s="136" t="s">
        <v>19</v>
      </c>
      <c r="AA17" s="40">
        <v>200.5</v>
      </c>
      <c r="AB17" s="41" t="s">
        <v>6</v>
      </c>
      <c r="AD17" s="87">
        <v>12</v>
      </c>
      <c r="AE17" s="88"/>
    </row>
    <row r="18" spans="2:31" ht="18.75" x14ac:dyDescent="0.3">
      <c r="B18" s="22" t="s">
        <v>13</v>
      </c>
      <c r="C18" s="23">
        <v>47</v>
      </c>
      <c r="D18" s="22">
        <v>3</v>
      </c>
      <c r="E18" s="22">
        <v>15</v>
      </c>
      <c r="F18" s="22">
        <f>PRODUCT(D18:E18)</f>
        <v>45</v>
      </c>
      <c r="G18" s="23">
        <v>4</v>
      </c>
      <c r="H18" s="23">
        <v>5</v>
      </c>
      <c r="I18" s="23">
        <v>5</v>
      </c>
      <c r="J18" s="23"/>
      <c r="K18" s="23"/>
      <c r="L18" s="23">
        <v>7</v>
      </c>
      <c r="M18" s="23"/>
      <c r="N18" s="23"/>
      <c r="O18" s="23"/>
      <c r="P18" s="23"/>
      <c r="Q18" s="23"/>
      <c r="R18" s="24">
        <f>SUM(F18:Q18)+C18+U10</f>
        <v>121</v>
      </c>
      <c r="S18" s="22" t="s">
        <v>13</v>
      </c>
      <c r="U18" s="87">
        <v>9</v>
      </c>
      <c r="V18" s="88" t="s">
        <v>13</v>
      </c>
      <c r="X18" s="113">
        <v>90.6</v>
      </c>
      <c r="Y18" s="137" t="s">
        <v>21</v>
      </c>
      <c r="AA18" s="40">
        <v>196</v>
      </c>
      <c r="AB18" s="41" t="s">
        <v>60</v>
      </c>
      <c r="AD18" s="87">
        <v>9</v>
      </c>
      <c r="AE18" s="88"/>
    </row>
    <row r="19" spans="2:31" ht="18.75" x14ac:dyDescent="0.3">
      <c r="B19" s="22" t="s">
        <v>19</v>
      </c>
      <c r="C19" s="23">
        <v>46</v>
      </c>
      <c r="D19" s="22">
        <v>3</v>
      </c>
      <c r="E19" s="22">
        <v>9</v>
      </c>
      <c r="F19" s="22">
        <f t="shared" ref="F19:F24" si="3">PRODUCT(D19:E19)</f>
        <v>27</v>
      </c>
      <c r="G19" s="23">
        <v>4</v>
      </c>
      <c r="H19" s="23"/>
      <c r="I19" s="23"/>
      <c r="J19" s="23"/>
      <c r="K19" s="23"/>
      <c r="L19" s="23">
        <v>7</v>
      </c>
      <c r="M19" s="23">
        <v>7</v>
      </c>
      <c r="N19" s="23"/>
      <c r="O19" s="23"/>
      <c r="P19" s="23"/>
      <c r="Q19" s="23"/>
      <c r="R19" s="24">
        <f t="shared" si="2"/>
        <v>91</v>
      </c>
      <c r="S19" s="22" t="s">
        <v>19</v>
      </c>
      <c r="U19" s="87">
        <v>6</v>
      </c>
      <c r="V19" s="88" t="s">
        <v>26</v>
      </c>
      <c r="X19" s="105">
        <v>90.3</v>
      </c>
      <c r="Y19" s="135" t="s">
        <v>6</v>
      </c>
      <c r="AA19" s="40">
        <v>193</v>
      </c>
      <c r="AB19" s="41" t="s">
        <v>125</v>
      </c>
      <c r="AD19" s="87">
        <v>6</v>
      </c>
      <c r="AE19" s="88"/>
    </row>
    <row r="20" spans="2:31" ht="18.75" x14ac:dyDescent="0.3">
      <c r="B20" s="22" t="s">
        <v>9</v>
      </c>
      <c r="C20" s="23">
        <v>45</v>
      </c>
      <c r="D20" s="22">
        <v>3</v>
      </c>
      <c r="E20" s="22">
        <v>9</v>
      </c>
      <c r="F20" s="22">
        <f t="shared" si="3"/>
        <v>27</v>
      </c>
      <c r="G20" s="23">
        <v>4</v>
      </c>
      <c r="H20" s="23"/>
      <c r="I20" s="23"/>
      <c r="J20" s="23"/>
      <c r="K20" s="23"/>
      <c r="L20" s="23">
        <v>7</v>
      </c>
      <c r="M20" s="23"/>
      <c r="N20" s="23"/>
      <c r="O20" s="23"/>
      <c r="P20" s="23"/>
      <c r="Q20" s="23"/>
      <c r="R20" s="24">
        <f>SUM(F20:Q20)+C20+U11</f>
        <v>91</v>
      </c>
      <c r="S20" s="22" t="s">
        <v>9</v>
      </c>
      <c r="U20" s="87">
        <v>6</v>
      </c>
      <c r="V20" s="88" t="s">
        <v>64</v>
      </c>
      <c r="X20" s="107">
        <v>88</v>
      </c>
      <c r="Y20" s="136" t="s">
        <v>9</v>
      </c>
      <c r="AA20" s="40">
        <v>187</v>
      </c>
      <c r="AB20" s="41" t="s">
        <v>180</v>
      </c>
      <c r="AD20" s="87">
        <v>6</v>
      </c>
      <c r="AE20" s="88"/>
    </row>
    <row r="21" spans="2:31" ht="18.75" x14ac:dyDescent="0.3">
      <c r="B21" s="22" t="s">
        <v>148</v>
      </c>
      <c r="C21" s="23">
        <v>44</v>
      </c>
      <c r="D21" s="22">
        <v>3</v>
      </c>
      <c r="E21" s="22">
        <v>4</v>
      </c>
      <c r="F21" s="22">
        <f t="shared" si="3"/>
        <v>12</v>
      </c>
      <c r="G21" s="23">
        <v>4</v>
      </c>
      <c r="H21" s="23"/>
      <c r="I21" s="23"/>
      <c r="J21" s="23"/>
      <c r="K21" s="23"/>
      <c r="L21" s="23">
        <v>7</v>
      </c>
      <c r="M21" s="23">
        <v>7</v>
      </c>
      <c r="N21" s="23">
        <v>7</v>
      </c>
      <c r="O21" s="23"/>
      <c r="P21" s="23"/>
      <c r="Q21" s="23"/>
      <c r="R21" s="24">
        <f t="shared" si="2"/>
        <v>81</v>
      </c>
      <c r="S21" s="22" t="s">
        <v>148</v>
      </c>
      <c r="U21" s="87">
        <v>3</v>
      </c>
      <c r="V21" s="88" t="s">
        <v>7</v>
      </c>
      <c r="X21" s="107">
        <v>88</v>
      </c>
      <c r="Y21" s="136" t="s">
        <v>60</v>
      </c>
      <c r="AA21" s="40">
        <v>183</v>
      </c>
      <c r="AB21" s="41" t="s">
        <v>14</v>
      </c>
      <c r="AD21" s="87">
        <v>3</v>
      </c>
      <c r="AE21" s="88"/>
    </row>
    <row r="22" spans="2:31" ht="18.75" x14ac:dyDescent="0.3">
      <c r="B22" s="22" t="s">
        <v>16</v>
      </c>
      <c r="C22" s="23">
        <v>43</v>
      </c>
      <c r="D22" s="22">
        <v>3</v>
      </c>
      <c r="E22" s="22">
        <v>4</v>
      </c>
      <c r="F22" s="22">
        <f t="shared" si="3"/>
        <v>12</v>
      </c>
      <c r="G22" s="23">
        <v>4</v>
      </c>
      <c r="H22" s="23">
        <v>5</v>
      </c>
      <c r="I22" s="23">
        <v>5</v>
      </c>
      <c r="J22" s="23"/>
      <c r="K22" s="23"/>
      <c r="L22" s="23">
        <v>7</v>
      </c>
      <c r="M22" s="23"/>
      <c r="N22" s="23"/>
      <c r="O22" s="23"/>
      <c r="P22" s="23"/>
      <c r="Q22" s="23"/>
      <c r="R22" s="24">
        <f>SUM(F22:Q22)+C22+U14</f>
        <v>80</v>
      </c>
      <c r="S22" s="22" t="s">
        <v>16</v>
      </c>
      <c r="U22" s="87">
        <v>3</v>
      </c>
      <c r="V22" s="88" t="s">
        <v>168</v>
      </c>
      <c r="X22" s="105">
        <v>87.7</v>
      </c>
      <c r="Y22" s="135" t="s">
        <v>7</v>
      </c>
      <c r="AA22" s="40">
        <v>182.2</v>
      </c>
      <c r="AB22" s="41" t="s">
        <v>20</v>
      </c>
      <c r="AD22" s="87">
        <v>3</v>
      </c>
      <c r="AE22" s="88"/>
    </row>
    <row r="23" spans="2:31" ht="18.75" x14ac:dyDescent="0.3">
      <c r="B23" s="22" t="s">
        <v>60</v>
      </c>
      <c r="C23" s="23">
        <v>42</v>
      </c>
      <c r="D23" s="22">
        <v>3</v>
      </c>
      <c r="E23" s="22">
        <v>3</v>
      </c>
      <c r="F23" s="22">
        <f t="shared" si="3"/>
        <v>9</v>
      </c>
      <c r="G23" s="23">
        <v>4</v>
      </c>
      <c r="H23" s="23">
        <v>5</v>
      </c>
      <c r="I23" s="23"/>
      <c r="J23" s="23"/>
      <c r="K23" s="23"/>
      <c r="L23" s="23">
        <v>7</v>
      </c>
      <c r="M23" s="23">
        <v>7</v>
      </c>
      <c r="N23" s="23">
        <v>7</v>
      </c>
      <c r="O23" s="23">
        <v>7</v>
      </c>
      <c r="P23" s="23"/>
      <c r="Q23" s="23"/>
      <c r="R23" s="24">
        <f t="shared" si="2"/>
        <v>88</v>
      </c>
      <c r="S23" s="22" t="s">
        <v>60</v>
      </c>
      <c r="U23" s="87">
        <v>3</v>
      </c>
      <c r="V23" s="88" t="s">
        <v>96</v>
      </c>
      <c r="X23" s="28">
        <v>87</v>
      </c>
      <c r="Y23" s="29" t="s">
        <v>62</v>
      </c>
      <c r="AA23" s="40">
        <v>181</v>
      </c>
      <c r="AB23" s="41" t="s">
        <v>16</v>
      </c>
      <c r="AD23" s="87">
        <v>3</v>
      </c>
      <c r="AE23" s="88"/>
    </row>
    <row r="24" spans="2:31" ht="18.75" x14ac:dyDescent="0.3">
      <c r="B24" s="22" t="s">
        <v>1</v>
      </c>
      <c r="C24" s="23">
        <v>41</v>
      </c>
      <c r="D24" s="22">
        <v>3</v>
      </c>
      <c r="E24" s="22"/>
      <c r="F24" s="22">
        <f t="shared" si="3"/>
        <v>3</v>
      </c>
      <c r="G24" s="23">
        <v>4</v>
      </c>
      <c r="H24" s="23"/>
      <c r="I24" s="23"/>
      <c r="J24" s="23"/>
      <c r="K24" s="23"/>
      <c r="L24" s="23">
        <v>7</v>
      </c>
      <c r="M24" s="23"/>
      <c r="N24" s="23"/>
      <c r="O24" s="23"/>
      <c r="P24" s="23"/>
      <c r="Q24" s="23"/>
      <c r="R24" s="24">
        <f t="shared" si="2"/>
        <v>55</v>
      </c>
      <c r="S24" s="22" t="s">
        <v>1</v>
      </c>
      <c r="U24" s="87">
        <v>3</v>
      </c>
      <c r="V24" s="88" t="s">
        <v>169</v>
      </c>
      <c r="X24" s="107">
        <v>84</v>
      </c>
      <c r="Y24" s="136" t="s">
        <v>16</v>
      </c>
      <c r="AA24" s="40">
        <v>179.9</v>
      </c>
      <c r="AB24" s="41" t="s">
        <v>62</v>
      </c>
      <c r="AD24" s="87">
        <v>3</v>
      </c>
      <c r="AE24" s="88"/>
    </row>
    <row r="25" spans="2:31" ht="18.75" x14ac:dyDescent="0.3">
      <c r="C25" s="1"/>
      <c r="G25" s="2" t="s">
        <v>53</v>
      </c>
      <c r="H25" t="s">
        <v>51</v>
      </c>
      <c r="I25" t="s">
        <v>52</v>
      </c>
      <c r="J25" t="s">
        <v>54</v>
      </c>
      <c r="K25" t="s">
        <v>56</v>
      </c>
      <c r="L25" t="s">
        <v>51</v>
      </c>
      <c r="M25" t="s">
        <v>52</v>
      </c>
      <c r="N25" t="s">
        <v>54</v>
      </c>
      <c r="O25" t="s">
        <v>56</v>
      </c>
      <c r="P25" t="s">
        <v>58</v>
      </c>
      <c r="Q25" t="s">
        <v>56</v>
      </c>
      <c r="R25" s="80"/>
      <c r="U25" s="87"/>
      <c r="V25" s="89" t="s">
        <v>170</v>
      </c>
      <c r="X25" s="105">
        <v>82.6</v>
      </c>
      <c r="Y25" s="135" t="s">
        <v>145</v>
      </c>
      <c r="AA25" s="40">
        <v>175.2</v>
      </c>
      <c r="AB25" s="41" t="s">
        <v>19</v>
      </c>
      <c r="AD25" s="87"/>
      <c r="AE25" s="89" t="s">
        <v>170</v>
      </c>
    </row>
    <row r="26" spans="2:31" ht="18.75" x14ac:dyDescent="0.3">
      <c r="B26" s="12" t="s">
        <v>151</v>
      </c>
      <c r="C26" s="13">
        <v>40</v>
      </c>
      <c r="D26" s="12">
        <v>2.5</v>
      </c>
      <c r="E26" s="12">
        <v>17</v>
      </c>
      <c r="F26" s="12">
        <f>PRODUCT(D26:E26)</f>
        <v>42.5</v>
      </c>
      <c r="G26" s="13">
        <v>3</v>
      </c>
      <c r="H26" s="13">
        <v>4</v>
      </c>
      <c r="I26" s="13"/>
      <c r="J26" s="13"/>
      <c r="K26" s="13"/>
      <c r="L26" s="13">
        <v>6</v>
      </c>
      <c r="M26" s="13">
        <v>6</v>
      </c>
      <c r="N26" s="13">
        <v>6</v>
      </c>
      <c r="O26" s="13">
        <v>6</v>
      </c>
      <c r="P26" s="13"/>
      <c r="Q26" s="13"/>
      <c r="R26" s="81">
        <f t="shared" ref="R26:R33" si="4">SUM(F26:Q26)+C26</f>
        <v>113.5</v>
      </c>
      <c r="S26" s="12" t="s">
        <v>151</v>
      </c>
      <c r="U26" s="87">
        <v>8</v>
      </c>
      <c r="V26" s="88" t="s">
        <v>116</v>
      </c>
      <c r="X26" s="107">
        <v>81</v>
      </c>
      <c r="Y26" s="136" t="s">
        <v>148</v>
      </c>
      <c r="AA26" s="40">
        <v>169.7</v>
      </c>
      <c r="AB26" s="41" t="s">
        <v>7</v>
      </c>
      <c r="AD26" s="87">
        <v>8</v>
      </c>
      <c r="AE26" s="88"/>
    </row>
    <row r="27" spans="2:31" ht="18.75" x14ac:dyDescent="0.3">
      <c r="B27" s="12" t="s">
        <v>20</v>
      </c>
      <c r="C27" s="13">
        <v>39</v>
      </c>
      <c r="D27" s="12">
        <v>2.5</v>
      </c>
      <c r="E27" s="12">
        <v>15</v>
      </c>
      <c r="F27" s="12">
        <f t="shared" ref="F27:F33" si="5">PRODUCT(D27:E27)</f>
        <v>37.5</v>
      </c>
      <c r="G27" s="13">
        <v>3</v>
      </c>
      <c r="H27" s="13"/>
      <c r="I27" s="13"/>
      <c r="J27" s="13"/>
      <c r="K27" s="13"/>
      <c r="L27" s="13">
        <v>6</v>
      </c>
      <c r="M27" s="13">
        <v>6</v>
      </c>
      <c r="N27" s="13"/>
      <c r="O27" s="13"/>
      <c r="P27" s="13"/>
      <c r="Q27" s="13"/>
      <c r="R27" s="81">
        <f>SUM(F27:Q27)+C27+U13</f>
        <v>95.5</v>
      </c>
      <c r="S27" s="12" t="s">
        <v>20</v>
      </c>
      <c r="U27" s="87">
        <v>6</v>
      </c>
      <c r="V27" s="88" t="s">
        <v>115</v>
      </c>
      <c r="X27" s="113">
        <v>77.5</v>
      </c>
      <c r="Y27" s="137" t="s">
        <v>18</v>
      </c>
      <c r="AA27" s="42">
        <v>165.8</v>
      </c>
      <c r="AB27" s="43" t="s">
        <v>18</v>
      </c>
      <c r="AD27" s="87">
        <v>6</v>
      </c>
      <c r="AE27" s="88"/>
    </row>
    <row r="28" spans="2:31" ht="18.75" x14ac:dyDescent="0.3">
      <c r="B28" s="12" t="s">
        <v>61</v>
      </c>
      <c r="C28" s="13">
        <v>38</v>
      </c>
      <c r="D28" s="12">
        <v>2.5</v>
      </c>
      <c r="E28" s="12">
        <v>14</v>
      </c>
      <c r="F28" s="12">
        <f t="shared" si="5"/>
        <v>35</v>
      </c>
      <c r="G28" s="13">
        <v>3</v>
      </c>
      <c r="H28" s="13"/>
      <c r="I28" s="13"/>
      <c r="J28" s="13"/>
      <c r="K28" s="13"/>
      <c r="L28" s="13">
        <v>6</v>
      </c>
      <c r="M28" s="13">
        <v>6</v>
      </c>
      <c r="N28" s="13">
        <v>6</v>
      </c>
      <c r="O28" s="13"/>
      <c r="P28" s="13"/>
      <c r="Q28" s="13"/>
      <c r="R28" s="81">
        <f t="shared" si="4"/>
        <v>94</v>
      </c>
      <c r="S28" s="12" t="s">
        <v>61</v>
      </c>
      <c r="U28" s="87">
        <v>4</v>
      </c>
      <c r="V28" s="88" t="s">
        <v>171</v>
      </c>
      <c r="X28" s="113">
        <v>77.5</v>
      </c>
      <c r="Y28" s="137" t="s">
        <v>14</v>
      </c>
      <c r="AA28" s="42">
        <v>152.19999999999999</v>
      </c>
      <c r="AB28" s="43" t="s">
        <v>24</v>
      </c>
      <c r="AD28" s="87">
        <v>4</v>
      </c>
      <c r="AE28" s="88"/>
    </row>
    <row r="29" spans="2:31" ht="18.75" x14ac:dyDescent="0.3">
      <c r="B29" s="12" t="s">
        <v>62</v>
      </c>
      <c r="C29" s="13">
        <v>37</v>
      </c>
      <c r="D29" s="12">
        <v>2.5</v>
      </c>
      <c r="E29" s="12">
        <v>10</v>
      </c>
      <c r="F29" s="12">
        <f t="shared" si="5"/>
        <v>25</v>
      </c>
      <c r="G29" s="13">
        <v>3</v>
      </c>
      <c r="H29" s="13">
        <v>4</v>
      </c>
      <c r="I29" s="13">
        <v>4</v>
      </c>
      <c r="J29" s="13">
        <v>4</v>
      </c>
      <c r="K29" s="13">
        <v>4</v>
      </c>
      <c r="L29" s="13">
        <v>6</v>
      </c>
      <c r="M29" s="13"/>
      <c r="N29" s="13"/>
      <c r="O29" s="13"/>
      <c r="P29" s="13"/>
      <c r="Q29" s="13"/>
      <c r="R29" s="81">
        <f t="shared" si="4"/>
        <v>87</v>
      </c>
      <c r="S29" s="12" t="s">
        <v>62</v>
      </c>
      <c r="U29" s="87">
        <v>4</v>
      </c>
      <c r="V29" s="88" t="s">
        <v>18</v>
      </c>
      <c r="X29" s="117">
        <v>74.599999999999994</v>
      </c>
      <c r="Y29" s="138" t="s">
        <v>67</v>
      </c>
      <c r="AA29" s="42">
        <v>142.9</v>
      </c>
      <c r="AB29" s="43" t="s">
        <v>83</v>
      </c>
      <c r="AD29" s="87">
        <v>4</v>
      </c>
      <c r="AE29" s="88"/>
    </row>
    <row r="30" spans="2:31" ht="18.75" x14ac:dyDescent="0.3">
      <c r="B30" s="12" t="s">
        <v>154</v>
      </c>
      <c r="C30" s="13">
        <v>36</v>
      </c>
      <c r="D30" s="12">
        <v>2.5</v>
      </c>
      <c r="E30" s="12">
        <v>7</v>
      </c>
      <c r="F30" s="12">
        <f t="shared" si="5"/>
        <v>17.5</v>
      </c>
      <c r="G30" s="13">
        <v>3</v>
      </c>
      <c r="H30" s="13">
        <v>4</v>
      </c>
      <c r="I30" s="13"/>
      <c r="J30" s="13"/>
      <c r="K30" s="13"/>
      <c r="L30" s="13">
        <v>6</v>
      </c>
      <c r="M30" s="13">
        <v>6</v>
      </c>
      <c r="N30" s="13"/>
      <c r="O30" s="13"/>
      <c r="P30" s="13"/>
      <c r="Q30" s="13"/>
      <c r="R30" s="81">
        <f t="shared" si="4"/>
        <v>72.5</v>
      </c>
      <c r="S30" s="12" t="s">
        <v>154</v>
      </c>
      <c r="U30" s="87">
        <v>2</v>
      </c>
      <c r="V30" s="88" t="s">
        <v>17</v>
      </c>
      <c r="X30" s="28">
        <v>72.5</v>
      </c>
      <c r="Y30" s="29" t="s">
        <v>154</v>
      </c>
      <c r="AA30" s="42">
        <v>137.19999999999999</v>
      </c>
      <c r="AB30" s="43" t="s">
        <v>66</v>
      </c>
      <c r="AD30" s="87">
        <v>2</v>
      </c>
      <c r="AE30" s="88"/>
    </row>
    <row r="31" spans="2:31" ht="18.75" x14ac:dyDescent="0.3">
      <c r="B31" s="12" t="s">
        <v>63</v>
      </c>
      <c r="C31" s="13">
        <v>35</v>
      </c>
      <c r="D31" s="12">
        <v>2.5</v>
      </c>
      <c r="E31" s="12">
        <v>7</v>
      </c>
      <c r="F31" s="12">
        <f t="shared" si="5"/>
        <v>17.5</v>
      </c>
      <c r="G31" s="13">
        <v>3</v>
      </c>
      <c r="H31" s="13"/>
      <c r="I31" s="13"/>
      <c r="J31" s="13"/>
      <c r="K31" s="13"/>
      <c r="L31" s="13">
        <v>6</v>
      </c>
      <c r="M31" s="13"/>
      <c r="N31" s="13"/>
      <c r="O31" s="13"/>
      <c r="P31" s="13"/>
      <c r="Q31" s="13"/>
      <c r="R31" s="81">
        <f t="shared" si="4"/>
        <v>61.5</v>
      </c>
      <c r="S31" s="12" t="s">
        <v>63</v>
      </c>
      <c r="U31" s="87">
        <v>2</v>
      </c>
      <c r="V31" s="88" t="s">
        <v>22</v>
      </c>
      <c r="X31" s="117">
        <v>68.400000000000006</v>
      </c>
      <c r="Y31" s="138" t="s">
        <v>25</v>
      </c>
      <c r="AA31" s="42">
        <v>136.5</v>
      </c>
      <c r="AB31" s="43" t="s">
        <v>63</v>
      </c>
      <c r="AD31" s="87">
        <v>2</v>
      </c>
      <c r="AE31" s="88"/>
    </row>
    <row r="32" spans="2:31" ht="18.75" x14ac:dyDescent="0.3">
      <c r="B32" s="12" t="s">
        <v>11</v>
      </c>
      <c r="C32" s="13">
        <v>34</v>
      </c>
      <c r="D32" s="12">
        <v>2.5</v>
      </c>
      <c r="E32" s="12">
        <v>5</v>
      </c>
      <c r="F32" s="12">
        <f t="shared" si="5"/>
        <v>12.5</v>
      </c>
      <c r="G32" s="13">
        <v>3</v>
      </c>
      <c r="H32" s="13"/>
      <c r="I32" s="13"/>
      <c r="J32" s="13"/>
      <c r="K32" s="13"/>
      <c r="L32" s="13">
        <v>6</v>
      </c>
      <c r="M32" s="13"/>
      <c r="N32" s="13"/>
      <c r="O32" s="13"/>
      <c r="P32" s="13"/>
      <c r="Q32" s="13"/>
      <c r="R32" s="81">
        <f t="shared" si="4"/>
        <v>55.5</v>
      </c>
      <c r="S32" s="12" t="s">
        <v>11</v>
      </c>
      <c r="U32" s="87">
        <v>2</v>
      </c>
      <c r="V32" s="88" t="s">
        <v>65</v>
      </c>
      <c r="X32" s="113">
        <v>68</v>
      </c>
      <c r="Y32" s="137" t="s">
        <v>31</v>
      </c>
      <c r="AA32" s="42">
        <v>136.19999999999999</v>
      </c>
      <c r="AB32" s="43" t="s">
        <v>65</v>
      </c>
      <c r="AD32" s="87">
        <v>2</v>
      </c>
      <c r="AE32" s="88"/>
    </row>
    <row r="33" spans="2:31" ht="18.75" x14ac:dyDescent="0.3">
      <c r="B33" s="12" t="s">
        <v>64</v>
      </c>
      <c r="C33" s="13">
        <v>33</v>
      </c>
      <c r="D33" s="12">
        <v>2.5</v>
      </c>
      <c r="E33" s="12">
        <v>4</v>
      </c>
      <c r="F33" s="12">
        <f t="shared" si="5"/>
        <v>10</v>
      </c>
      <c r="G33" s="13">
        <v>3</v>
      </c>
      <c r="H33" s="13">
        <v>4</v>
      </c>
      <c r="I33" s="13">
        <v>4</v>
      </c>
      <c r="J33" s="13">
        <v>4</v>
      </c>
      <c r="K33" s="13"/>
      <c r="L33" s="13">
        <v>6</v>
      </c>
      <c r="M33" s="13"/>
      <c r="N33" s="13"/>
      <c r="O33" s="13"/>
      <c r="P33" s="13"/>
      <c r="Q33" s="13"/>
      <c r="R33" s="81">
        <f t="shared" si="4"/>
        <v>64</v>
      </c>
      <c r="S33" s="12" t="s">
        <v>64</v>
      </c>
      <c r="U33" s="87">
        <v>2</v>
      </c>
      <c r="V33" s="88" t="s">
        <v>109</v>
      </c>
      <c r="X33" s="28">
        <v>64</v>
      </c>
      <c r="Y33" s="29" t="s">
        <v>64</v>
      </c>
      <c r="AA33" s="42">
        <v>132.6</v>
      </c>
      <c r="AB33" s="43" t="s">
        <v>154</v>
      </c>
      <c r="AD33" s="87">
        <v>2</v>
      </c>
      <c r="AE33" s="88"/>
    </row>
    <row r="34" spans="2:31" ht="18.75" x14ac:dyDescent="0.3">
      <c r="C34" s="1"/>
      <c r="G34" s="2" t="s">
        <v>53</v>
      </c>
      <c r="H34" t="s">
        <v>51</v>
      </c>
      <c r="I34" t="s">
        <v>52</v>
      </c>
      <c r="J34" t="s">
        <v>54</v>
      </c>
      <c r="K34" t="s">
        <v>56</v>
      </c>
      <c r="L34" t="s">
        <v>51</v>
      </c>
      <c r="M34" t="s">
        <v>52</v>
      </c>
      <c r="N34" t="s">
        <v>54</v>
      </c>
      <c r="O34" t="s">
        <v>56</v>
      </c>
      <c r="P34" t="s">
        <v>58</v>
      </c>
      <c r="Q34" t="s">
        <v>56</v>
      </c>
      <c r="R34" s="80"/>
      <c r="U34" s="87"/>
      <c r="V34" s="89" t="s">
        <v>172</v>
      </c>
      <c r="X34" s="121">
        <v>63.3</v>
      </c>
      <c r="Y34" s="139" t="s">
        <v>157</v>
      </c>
      <c r="AA34" s="42">
        <v>131</v>
      </c>
      <c r="AB34" s="43" t="s">
        <v>25</v>
      </c>
      <c r="AD34" s="87"/>
      <c r="AE34" s="89" t="s">
        <v>172</v>
      </c>
    </row>
    <row r="35" spans="2:31" ht="18.75" x14ac:dyDescent="0.3">
      <c r="B35" s="11" t="s">
        <v>21</v>
      </c>
      <c r="C35" s="20">
        <v>32</v>
      </c>
      <c r="D35" s="11">
        <v>2.1</v>
      </c>
      <c r="E35" s="11">
        <v>16</v>
      </c>
      <c r="F35" s="11">
        <f>PRODUCT(D35:E35)</f>
        <v>33.6</v>
      </c>
      <c r="G35" s="20">
        <v>3</v>
      </c>
      <c r="H35" s="20">
        <v>4</v>
      </c>
      <c r="I35" s="20">
        <v>4</v>
      </c>
      <c r="J35" s="20"/>
      <c r="K35" s="20"/>
      <c r="L35" s="20">
        <v>5</v>
      </c>
      <c r="M35" s="20">
        <v>5</v>
      </c>
      <c r="N35" s="20"/>
      <c r="O35" s="20"/>
      <c r="P35" s="20"/>
      <c r="Q35" s="20"/>
      <c r="R35" s="25">
        <f>SUM(F35:Q35)+C35+U15</f>
        <v>90.6</v>
      </c>
      <c r="S35" s="11" t="s">
        <v>21</v>
      </c>
      <c r="U35" s="87">
        <v>4</v>
      </c>
      <c r="V35" s="88" t="s">
        <v>173</v>
      </c>
      <c r="X35" s="117">
        <v>63.2</v>
      </c>
      <c r="Y35" s="138" t="s">
        <v>30</v>
      </c>
      <c r="AA35" s="42">
        <v>128.5</v>
      </c>
      <c r="AB35" s="43" t="s">
        <v>11</v>
      </c>
      <c r="AD35" s="87">
        <v>4</v>
      </c>
      <c r="AE35" s="88"/>
    </row>
    <row r="36" spans="2:31" ht="18.75" x14ac:dyDescent="0.3">
      <c r="B36" s="11" t="s">
        <v>18</v>
      </c>
      <c r="C36" s="20">
        <v>31</v>
      </c>
      <c r="D36" s="11">
        <v>2.1</v>
      </c>
      <c r="E36" s="11">
        <v>15</v>
      </c>
      <c r="F36" s="11">
        <f t="shared" ref="F36:F42" si="6">PRODUCT(D36:E36)</f>
        <v>31.5</v>
      </c>
      <c r="G36" s="20">
        <v>3</v>
      </c>
      <c r="H36" s="20">
        <v>4</v>
      </c>
      <c r="I36" s="20"/>
      <c r="J36" s="20"/>
      <c r="K36" s="20"/>
      <c r="L36" s="20">
        <v>5</v>
      </c>
      <c r="M36" s="20"/>
      <c r="N36" s="20"/>
      <c r="O36" s="20"/>
      <c r="P36" s="20"/>
      <c r="Q36" s="20"/>
      <c r="R36" s="25">
        <f>SUM(F36:Q36)+C36+U28</f>
        <v>78.5</v>
      </c>
      <c r="S36" s="11" t="s">
        <v>18</v>
      </c>
      <c r="U36" s="87">
        <v>3</v>
      </c>
      <c r="V36" s="88" t="s">
        <v>37</v>
      </c>
      <c r="X36" s="113">
        <v>61.6</v>
      </c>
      <c r="Y36" s="137" t="s">
        <v>66</v>
      </c>
      <c r="AA36" s="42">
        <v>124.4</v>
      </c>
      <c r="AB36" s="43" t="s">
        <v>30</v>
      </c>
      <c r="AD36" s="87">
        <v>3</v>
      </c>
      <c r="AE36" s="88"/>
    </row>
    <row r="37" spans="2:31" ht="18.75" x14ac:dyDescent="0.3">
      <c r="B37" s="11" t="s">
        <v>14</v>
      </c>
      <c r="C37" s="20">
        <v>30</v>
      </c>
      <c r="D37" s="11">
        <v>2.1</v>
      </c>
      <c r="E37" s="11">
        <v>15</v>
      </c>
      <c r="F37" s="11">
        <f t="shared" si="6"/>
        <v>31.5</v>
      </c>
      <c r="G37" s="20">
        <v>3</v>
      </c>
      <c r="H37" s="20">
        <v>4</v>
      </c>
      <c r="I37" s="20">
        <v>4</v>
      </c>
      <c r="J37" s="20"/>
      <c r="K37" s="20"/>
      <c r="L37" s="20">
        <v>5</v>
      </c>
      <c r="M37" s="20"/>
      <c r="N37" s="20"/>
      <c r="O37" s="20"/>
      <c r="P37" s="20"/>
      <c r="Q37" s="20"/>
      <c r="R37" s="25">
        <f t="shared" ref="R37:R41" si="7">SUM(F37:Q37)+C37</f>
        <v>77.5</v>
      </c>
      <c r="S37" s="11" t="s">
        <v>14</v>
      </c>
      <c r="U37" s="87">
        <v>2</v>
      </c>
      <c r="V37" s="88" t="s">
        <v>41</v>
      </c>
      <c r="X37" s="28">
        <v>61.5</v>
      </c>
      <c r="Y37" s="29" t="s">
        <v>63</v>
      </c>
      <c r="AA37" s="73">
        <v>121.2</v>
      </c>
      <c r="AB37" s="74" t="s">
        <v>64</v>
      </c>
      <c r="AD37" s="87">
        <v>2</v>
      </c>
      <c r="AE37" s="88"/>
    </row>
    <row r="38" spans="2:31" ht="18.75" x14ac:dyDescent="0.3">
      <c r="B38" s="11" t="s">
        <v>31</v>
      </c>
      <c r="C38" s="20">
        <v>29</v>
      </c>
      <c r="D38" s="11">
        <v>2.1</v>
      </c>
      <c r="E38" s="11">
        <v>10</v>
      </c>
      <c r="F38" s="11">
        <f t="shared" si="6"/>
        <v>21</v>
      </c>
      <c r="G38" s="20">
        <v>3</v>
      </c>
      <c r="H38" s="20"/>
      <c r="I38" s="20"/>
      <c r="J38" s="20"/>
      <c r="K38" s="20"/>
      <c r="L38" s="20">
        <v>5</v>
      </c>
      <c r="M38" s="20">
        <v>5</v>
      </c>
      <c r="N38" s="20">
        <v>5</v>
      </c>
      <c r="O38" s="20"/>
      <c r="P38" s="20"/>
      <c r="Q38" s="20"/>
      <c r="R38" s="25">
        <f>SUM(F38:Q38)+C38</f>
        <v>68</v>
      </c>
      <c r="S38" s="11" t="s">
        <v>31</v>
      </c>
      <c r="U38" s="87">
        <v>2</v>
      </c>
      <c r="V38" s="88" t="s">
        <v>174</v>
      </c>
      <c r="X38" s="113">
        <v>60.7</v>
      </c>
      <c r="Y38" s="137" t="s">
        <v>26</v>
      </c>
      <c r="AA38" s="73">
        <v>119.9</v>
      </c>
      <c r="AB38" s="74" t="s">
        <v>26</v>
      </c>
      <c r="AD38" s="87">
        <v>2</v>
      </c>
      <c r="AE38" s="88"/>
    </row>
    <row r="39" spans="2:31" ht="18.75" x14ac:dyDescent="0.3">
      <c r="B39" s="11" t="s">
        <v>26</v>
      </c>
      <c r="C39" s="20">
        <v>28</v>
      </c>
      <c r="D39" s="11">
        <v>2.1</v>
      </c>
      <c r="E39" s="11">
        <v>7</v>
      </c>
      <c r="F39" s="11">
        <f t="shared" si="6"/>
        <v>14.700000000000001</v>
      </c>
      <c r="G39" s="20">
        <v>3</v>
      </c>
      <c r="H39" s="20">
        <v>4</v>
      </c>
      <c r="I39" s="20"/>
      <c r="J39" s="20"/>
      <c r="K39" s="20"/>
      <c r="L39" s="20">
        <v>5</v>
      </c>
      <c r="M39" s="20"/>
      <c r="N39" s="20"/>
      <c r="O39" s="20"/>
      <c r="P39" s="20"/>
      <c r="Q39" s="20"/>
      <c r="R39" s="25">
        <f>SUM(F39:Q39)+C39+U23</f>
        <v>57.7</v>
      </c>
      <c r="S39" s="11" t="s">
        <v>26</v>
      </c>
      <c r="U39" s="87">
        <v>1</v>
      </c>
      <c r="V39" s="88" t="s">
        <v>33</v>
      </c>
      <c r="X39" s="113">
        <v>56.7</v>
      </c>
      <c r="Y39" s="137" t="s">
        <v>65</v>
      </c>
      <c r="AA39" s="73">
        <v>117.1</v>
      </c>
      <c r="AB39" s="74" t="s">
        <v>31</v>
      </c>
      <c r="AD39" s="87">
        <v>1</v>
      </c>
      <c r="AE39" s="88"/>
    </row>
    <row r="40" spans="2:31" ht="18.75" x14ac:dyDescent="0.3">
      <c r="B40" s="11" t="s">
        <v>65</v>
      </c>
      <c r="C40" s="20">
        <v>27</v>
      </c>
      <c r="D40" s="11">
        <v>2.1</v>
      </c>
      <c r="E40" s="11">
        <v>7</v>
      </c>
      <c r="F40" s="11">
        <f t="shared" si="6"/>
        <v>14.700000000000001</v>
      </c>
      <c r="G40" s="20">
        <v>3</v>
      </c>
      <c r="H40" s="20"/>
      <c r="I40" s="20"/>
      <c r="J40" s="20"/>
      <c r="K40" s="20"/>
      <c r="L40" s="20">
        <v>5</v>
      </c>
      <c r="M40" s="20">
        <v>5</v>
      </c>
      <c r="N40" s="20"/>
      <c r="O40" s="20"/>
      <c r="P40" s="20"/>
      <c r="Q40" s="20"/>
      <c r="R40" s="25">
        <f>SUM(F40:Q40)+C40+U26</f>
        <v>62.7</v>
      </c>
      <c r="S40" s="11" t="s">
        <v>65</v>
      </c>
      <c r="U40" s="87">
        <v>1</v>
      </c>
      <c r="V40" s="88" t="s">
        <v>175</v>
      </c>
      <c r="X40" s="28">
        <v>55.5</v>
      </c>
      <c r="Y40" s="29" t="s">
        <v>11</v>
      </c>
      <c r="AA40" s="73">
        <v>107.1</v>
      </c>
      <c r="AB40" s="74" t="s">
        <v>5</v>
      </c>
      <c r="AD40" s="87">
        <v>1</v>
      </c>
      <c r="AE40" s="88"/>
    </row>
    <row r="41" spans="2:31" ht="18.75" x14ac:dyDescent="0.3">
      <c r="B41" s="11" t="s">
        <v>66</v>
      </c>
      <c r="C41" s="20">
        <v>26</v>
      </c>
      <c r="D41" s="11">
        <v>2.1</v>
      </c>
      <c r="E41" s="11">
        <v>6</v>
      </c>
      <c r="F41" s="11">
        <f t="shared" si="6"/>
        <v>12.600000000000001</v>
      </c>
      <c r="G41" s="20">
        <v>3</v>
      </c>
      <c r="H41" s="20"/>
      <c r="I41" s="20"/>
      <c r="J41" s="20"/>
      <c r="K41" s="20"/>
      <c r="L41" s="20">
        <v>5</v>
      </c>
      <c r="M41" s="20">
        <v>5</v>
      </c>
      <c r="N41" s="20">
        <v>5</v>
      </c>
      <c r="O41" s="20">
        <v>5</v>
      </c>
      <c r="P41" s="20"/>
      <c r="Q41" s="20"/>
      <c r="R41" s="25">
        <f t="shared" si="7"/>
        <v>61.6</v>
      </c>
      <c r="S41" s="11" t="s">
        <v>66</v>
      </c>
      <c r="U41" s="87">
        <v>1</v>
      </c>
      <c r="V41" s="88" t="s">
        <v>176</v>
      </c>
      <c r="X41" s="117">
        <v>55.2</v>
      </c>
      <c r="Y41" s="138" t="s">
        <v>81</v>
      </c>
      <c r="AA41" s="73">
        <v>106.6</v>
      </c>
      <c r="AB41" s="74" t="s">
        <v>82</v>
      </c>
      <c r="AD41" s="87">
        <v>1</v>
      </c>
      <c r="AE41" s="88"/>
    </row>
    <row r="42" spans="2:31" ht="18.75" x14ac:dyDescent="0.3">
      <c r="B42" s="11" t="s">
        <v>22</v>
      </c>
      <c r="C42" s="20">
        <v>25</v>
      </c>
      <c r="D42" s="11">
        <v>2.1</v>
      </c>
      <c r="E42" s="11">
        <v>2</v>
      </c>
      <c r="F42" s="11">
        <f t="shared" si="6"/>
        <v>4.2</v>
      </c>
      <c r="G42" s="20">
        <v>3</v>
      </c>
      <c r="H42" s="20"/>
      <c r="I42" s="20"/>
      <c r="J42" s="20"/>
      <c r="K42" s="20"/>
      <c r="L42" s="20">
        <v>5</v>
      </c>
      <c r="M42" s="20"/>
      <c r="N42" s="20"/>
      <c r="O42" s="20"/>
      <c r="P42" s="20"/>
      <c r="Q42" s="20"/>
      <c r="R42" s="25">
        <f>SUM(F42:Q42)+C42+U24</f>
        <v>40.200000000000003</v>
      </c>
      <c r="S42" s="11" t="s">
        <v>22</v>
      </c>
      <c r="U42" s="87">
        <v>1</v>
      </c>
      <c r="V42" s="88" t="s">
        <v>177</v>
      </c>
      <c r="X42" s="107">
        <v>55</v>
      </c>
      <c r="Y42" s="136" t="s">
        <v>1</v>
      </c>
      <c r="AA42" s="73">
        <v>98</v>
      </c>
      <c r="AB42" s="74" t="s">
        <v>15</v>
      </c>
      <c r="AD42" s="87">
        <v>1</v>
      </c>
      <c r="AE42" s="88"/>
    </row>
    <row r="43" spans="2:31" ht="15.75" x14ac:dyDescent="0.25">
      <c r="C43" s="1"/>
      <c r="G43" s="2" t="s">
        <v>53</v>
      </c>
      <c r="H43" t="s">
        <v>51</v>
      </c>
      <c r="I43" t="s">
        <v>52</v>
      </c>
      <c r="J43" t="s">
        <v>54</v>
      </c>
      <c r="K43" t="s">
        <v>56</v>
      </c>
      <c r="L43" t="s">
        <v>51</v>
      </c>
      <c r="M43" t="s">
        <v>52</v>
      </c>
      <c r="N43" t="s">
        <v>54</v>
      </c>
      <c r="O43" t="s">
        <v>56</v>
      </c>
      <c r="P43" t="s">
        <v>58</v>
      </c>
      <c r="Q43" t="s">
        <v>56</v>
      </c>
      <c r="R43" s="80"/>
      <c r="X43" s="117">
        <v>51.8</v>
      </c>
      <c r="Y43" s="138" t="s">
        <v>79</v>
      </c>
      <c r="AA43" s="73">
        <v>92.5</v>
      </c>
      <c r="AB43" s="74" t="s">
        <v>84</v>
      </c>
    </row>
    <row r="44" spans="2:31" ht="15.75" x14ac:dyDescent="0.25">
      <c r="B44" s="16" t="s">
        <v>25</v>
      </c>
      <c r="C44" s="17">
        <v>24</v>
      </c>
      <c r="D44" s="16">
        <v>1.6</v>
      </c>
      <c r="E44" s="16">
        <v>19</v>
      </c>
      <c r="F44" s="16">
        <f>PRODUCT(D44:E44)</f>
        <v>30.400000000000002</v>
      </c>
      <c r="G44" s="17">
        <v>2</v>
      </c>
      <c r="H44" s="17"/>
      <c r="I44" s="17"/>
      <c r="J44" s="17"/>
      <c r="K44" s="17"/>
      <c r="L44" s="17">
        <v>4</v>
      </c>
      <c r="M44" s="17">
        <v>4</v>
      </c>
      <c r="N44" s="17">
        <v>4</v>
      </c>
      <c r="O44" s="17"/>
      <c r="P44" s="17"/>
      <c r="Q44" s="17"/>
      <c r="R44" s="26">
        <f t="shared" ref="R44:R51" si="8">SUM(F44:Q44)+C44</f>
        <v>68.400000000000006</v>
      </c>
      <c r="S44" s="16" t="s">
        <v>25</v>
      </c>
      <c r="X44" s="117">
        <v>43.4</v>
      </c>
      <c r="Y44" s="138" t="s">
        <v>68</v>
      </c>
      <c r="AA44" s="67">
        <v>90.6</v>
      </c>
      <c r="AB44" s="68" t="s">
        <v>67</v>
      </c>
    </row>
    <row r="45" spans="2:31" ht="15.75" x14ac:dyDescent="0.25">
      <c r="B45" s="16" t="s">
        <v>67</v>
      </c>
      <c r="C45" s="17">
        <v>23</v>
      </c>
      <c r="D45" s="16">
        <v>1.6</v>
      </c>
      <c r="E45" s="16">
        <v>16</v>
      </c>
      <c r="F45" s="16">
        <f t="shared" ref="F45:F51" si="9">PRODUCT(D45:E45)</f>
        <v>25.6</v>
      </c>
      <c r="G45" s="17">
        <v>2</v>
      </c>
      <c r="H45" s="17">
        <v>3</v>
      </c>
      <c r="I45" s="17">
        <v>3</v>
      </c>
      <c r="J45" s="17">
        <v>3</v>
      </c>
      <c r="K45" s="17">
        <v>3</v>
      </c>
      <c r="L45" s="17">
        <v>4</v>
      </c>
      <c r="M45" s="17">
        <v>4</v>
      </c>
      <c r="N45" s="17"/>
      <c r="O45" s="17"/>
      <c r="P45" s="17"/>
      <c r="Q45" s="17"/>
      <c r="R45" s="26">
        <f>SUM(F45:Q45)+C45+U16</f>
        <v>70.599999999999994</v>
      </c>
      <c r="S45" s="16" t="s">
        <v>67</v>
      </c>
      <c r="X45" s="113">
        <v>41.2</v>
      </c>
      <c r="Y45" s="137" t="s">
        <v>22</v>
      </c>
      <c r="AA45" s="73">
        <v>88.4</v>
      </c>
      <c r="AB45" s="74" t="s">
        <v>181</v>
      </c>
    </row>
    <row r="46" spans="2:31" ht="15.75" x14ac:dyDescent="0.25">
      <c r="B46" s="16" t="s">
        <v>155</v>
      </c>
      <c r="C46" s="17">
        <v>22</v>
      </c>
      <c r="D46" s="16">
        <v>1.6</v>
      </c>
      <c r="E46" s="16">
        <v>13</v>
      </c>
      <c r="F46" s="16">
        <f t="shared" si="9"/>
        <v>20.8</v>
      </c>
      <c r="G46" s="17">
        <v>2</v>
      </c>
      <c r="H46" s="17">
        <v>3</v>
      </c>
      <c r="I46" s="17"/>
      <c r="J46" s="17"/>
      <c r="K46" s="17"/>
      <c r="L46" s="17">
        <v>4</v>
      </c>
      <c r="M46" s="17"/>
      <c r="N46" s="17"/>
      <c r="O46" s="17"/>
      <c r="P46" s="17"/>
      <c r="Q46" s="17"/>
      <c r="R46" s="26">
        <f t="shared" si="8"/>
        <v>51.8</v>
      </c>
      <c r="S46" s="16" t="s">
        <v>79</v>
      </c>
      <c r="X46" s="121">
        <v>39.5</v>
      </c>
      <c r="Y46" s="139" t="s">
        <v>70</v>
      </c>
      <c r="AA46" s="73">
        <v>88.2</v>
      </c>
      <c r="AB46" s="74" t="s">
        <v>22</v>
      </c>
    </row>
    <row r="47" spans="2:31" ht="15.75" x14ac:dyDescent="0.25">
      <c r="B47" s="16" t="s">
        <v>156</v>
      </c>
      <c r="C47" s="17">
        <v>21</v>
      </c>
      <c r="D47" s="16">
        <v>1.6</v>
      </c>
      <c r="E47" s="16">
        <v>12</v>
      </c>
      <c r="F47" s="16">
        <f t="shared" si="9"/>
        <v>19.200000000000003</v>
      </c>
      <c r="G47" s="17">
        <v>2</v>
      </c>
      <c r="H47" s="17">
        <v>3</v>
      </c>
      <c r="I47" s="17"/>
      <c r="J47" s="17"/>
      <c r="K47" s="17"/>
      <c r="L47" s="17">
        <v>4</v>
      </c>
      <c r="M47" s="17">
        <v>4</v>
      </c>
      <c r="N47" s="17"/>
      <c r="O47" s="17"/>
      <c r="P47" s="17"/>
      <c r="Q47" s="17"/>
      <c r="R47" s="26">
        <f>SUM(F47:Q47)+C47+U29</f>
        <v>57.2</v>
      </c>
      <c r="S47" s="16" t="s">
        <v>156</v>
      </c>
      <c r="X47" s="33">
        <v>39</v>
      </c>
      <c r="Y47" s="34" t="s">
        <v>71</v>
      </c>
      <c r="AA47" s="67">
        <v>81.8</v>
      </c>
      <c r="AB47" s="68" t="s">
        <v>29</v>
      </c>
    </row>
    <row r="48" spans="2:31" ht="15.75" x14ac:dyDescent="0.25">
      <c r="B48" s="16" t="s">
        <v>68</v>
      </c>
      <c r="C48" s="17">
        <v>20</v>
      </c>
      <c r="D48" s="16">
        <v>1.6</v>
      </c>
      <c r="E48" s="16">
        <v>9</v>
      </c>
      <c r="F48" s="16">
        <f t="shared" si="9"/>
        <v>14.4</v>
      </c>
      <c r="G48" s="17">
        <v>2</v>
      </c>
      <c r="H48" s="17">
        <v>3</v>
      </c>
      <c r="I48" s="17"/>
      <c r="J48" s="17"/>
      <c r="K48" s="17"/>
      <c r="L48" s="17">
        <v>4</v>
      </c>
      <c r="M48" s="17"/>
      <c r="N48" s="17"/>
      <c r="O48" s="17"/>
      <c r="P48" s="17"/>
      <c r="Q48" s="17"/>
      <c r="R48" s="26">
        <f t="shared" si="8"/>
        <v>43.4</v>
      </c>
      <c r="S48" s="16" t="s">
        <v>68</v>
      </c>
      <c r="X48" s="121">
        <v>38.9</v>
      </c>
      <c r="Y48" s="139" t="s">
        <v>158</v>
      </c>
      <c r="AA48" s="73">
        <v>80.3</v>
      </c>
      <c r="AB48" s="74" t="s">
        <v>131</v>
      </c>
    </row>
    <row r="49" spans="2:28" ht="15.75" x14ac:dyDescent="0.25">
      <c r="B49" s="16" t="s">
        <v>30</v>
      </c>
      <c r="C49" s="17">
        <v>19</v>
      </c>
      <c r="D49" s="16">
        <v>1.6</v>
      </c>
      <c r="E49" s="16">
        <v>7</v>
      </c>
      <c r="F49" s="16">
        <f t="shared" si="9"/>
        <v>11.200000000000001</v>
      </c>
      <c r="G49" s="17">
        <v>2</v>
      </c>
      <c r="H49" s="17">
        <v>3</v>
      </c>
      <c r="I49" s="17">
        <v>3</v>
      </c>
      <c r="J49" s="17">
        <v>3</v>
      </c>
      <c r="K49" s="17"/>
      <c r="L49" s="17">
        <v>4</v>
      </c>
      <c r="M49" s="17">
        <v>4</v>
      </c>
      <c r="N49" s="17">
        <v>4</v>
      </c>
      <c r="O49" s="17">
        <v>4</v>
      </c>
      <c r="P49" s="17"/>
      <c r="Q49" s="17"/>
      <c r="R49" s="26">
        <f>SUM(F49:Q49)+C49+U19</f>
        <v>63.2</v>
      </c>
      <c r="S49" s="16" t="s">
        <v>30</v>
      </c>
      <c r="X49" s="121">
        <v>35.799999999999997</v>
      </c>
      <c r="Y49" s="139" t="s">
        <v>39</v>
      </c>
      <c r="AA49" s="67">
        <v>67.5</v>
      </c>
      <c r="AB49" s="68" t="s">
        <v>41</v>
      </c>
    </row>
    <row r="50" spans="2:28" ht="15.75" x14ac:dyDescent="0.25">
      <c r="B50" s="16" t="s">
        <v>45</v>
      </c>
      <c r="C50" s="17">
        <v>18</v>
      </c>
      <c r="D50" s="16">
        <v>1.6</v>
      </c>
      <c r="E50" s="16">
        <v>6</v>
      </c>
      <c r="F50" s="16">
        <f t="shared" si="9"/>
        <v>9.6000000000000014</v>
      </c>
      <c r="G50" s="17">
        <v>2</v>
      </c>
      <c r="H50" s="17"/>
      <c r="I50" s="17"/>
      <c r="J50" s="17"/>
      <c r="K50" s="17"/>
      <c r="L50" s="17">
        <v>4</v>
      </c>
      <c r="M50" s="17"/>
      <c r="N50" s="17"/>
      <c r="O50" s="17"/>
      <c r="P50" s="17"/>
      <c r="Q50" s="17"/>
      <c r="R50" s="26">
        <f>SUM(F50:Q50)+C50+U30</f>
        <v>35.6</v>
      </c>
      <c r="S50" s="16" t="s">
        <v>45</v>
      </c>
      <c r="X50" s="117">
        <v>34.6</v>
      </c>
      <c r="Y50" s="138" t="s">
        <v>45</v>
      </c>
      <c r="AA50" s="67">
        <v>65</v>
      </c>
      <c r="AB50" s="68" t="s">
        <v>85</v>
      </c>
    </row>
    <row r="51" spans="2:28" ht="15.75" x14ac:dyDescent="0.25">
      <c r="B51" s="16" t="s">
        <v>69</v>
      </c>
      <c r="C51" s="17">
        <v>17</v>
      </c>
      <c r="D51" s="16">
        <v>1.6</v>
      </c>
      <c r="E51" s="16">
        <v>0</v>
      </c>
      <c r="F51" s="16">
        <f t="shared" si="9"/>
        <v>0</v>
      </c>
      <c r="G51" s="17">
        <v>2</v>
      </c>
      <c r="H51" s="17"/>
      <c r="I51" s="17"/>
      <c r="J51" s="17"/>
      <c r="K51" s="17"/>
      <c r="L51" s="17">
        <v>4</v>
      </c>
      <c r="M51" s="17"/>
      <c r="N51" s="17"/>
      <c r="O51" s="17"/>
      <c r="P51" s="17"/>
      <c r="Q51" s="17"/>
      <c r="R51" s="26">
        <f t="shared" si="8"/>
        <v>23</v>
      </c>
      <c r="S51" s="16" t="s">
        <v>69</v>
      </c>
      <c r="X51" s="33">
        <v>32</v>
      </c>
      <c r="Y51" s="34" t="s">
        <v>72</v>
      </c>
      <c r="AA51" s="67">
        <v>63.3</v>
      </c>
      <c r="AB51" s="68" t="s">
        <v>86</v>
      </c>
    </row>
    <row r="52" spans="2:28" ht="15.75" x14ac:dyDescent="0.25">
      <c r="C52" s="1"/>
      <c r="G52" s="2" t="s">
        <v>53</v>
      </c>
      <c r="H52" t="s">
        <v>51</v>
      </c>
      <c r="I52" t="s">
        <v>52</v>
      </c>
      <c r="J52" t="s">
        <v>54</v>
      </c>
      <c r="K52" t="s">
        <v>56</v>
      </c>
      <c r="L52" t="s">
        <v>51</v>
      </c>
      <c r="M52" t="s">
        <v>52</v>
      </c>
      <c r="N52" t="s">
        <v>54</v>
      </c>
      <c r="O52" t="s">
        <v>56</v>
      </c>
      <c r="P52" t="s">
        <v>58</v>
      </c>
      <c r="Q52" t="s">
        <v>56</v>
      </c>
      <c r="R52" s="80"/>
      <c r="X52" s="121">
        <v>30.1</v>
      </c>
      <c r="Y52" s="139" t="s">
        <v>33</v>
      </c>
      <c r="AA52" s="67">
        <v>62.9</v>
      </c>
      <c r="AB52" s="68" t="s">
        <v>33</v>
      </c>
    </row>
    <row r="53" spans="2:28" ht="15.75" x14ac:dyDescent="0.25">
      <c r="B53" s="83" t="s">
        <v>157</v>
      </c>
      <c r="C53" s="82">
        <v>16</v>
      </c>
      <c r="D53" s="83">
        <v>1.3</v>
      </c>
      <c r="E53" s="83">
        <v>21</v>
      </c>
      <c r="F53" s="83">
        <f>PRODUCT(D53:E53)</f>
        <v>27.3</v>
      </c>
      <c r="G53" s="82">
        <v>2</v>
      </c>
      <c r="H53" s="82">
        <v>3</v>
      </c>
      <c r="I53" s="82">
        <v>3</v>
      </c>
      <c r="J53" s="82"/>
      <c r="K53" s="82"/>
      <c r="L53" s="82">
        <v>3</v>
      </c>
      <c r="M53" s="82">
        <v>3</v>
      </c>
      <c r="N53" s="82">
        <v>3</v>
      </c>
      <c r="O53" s="82">
        <v>3</v>
      </c>
      <c r="P53" s="82"/>
      <c r="Q53" s="82"/>
      <c r="R53" s="84">
        <f t="shared" ref="R53:R60" si="10">SUM(F53:Q53)+C53</f>
        <v>63.3</v>
      </c>
      <c r="S53" s="83" t="s">
        <v>157</v>
      </c>
      <c r="X53" s="121">
        <v>29.7</v>
      </c>
      <c r="Y53" s="139" t="s">
        <v>159</v>
      </c>
      <c r="AA53" s="143">
        <v>60.2</v>
      </c>
      <c r="AB53" s="143" t="s">
        <v>81</v>
      </c>
    </row>
    <row r="54" spans="2:28" ht="15.75" x14ac:dyDescent="0.25">
      <c r="B54" s="83" t="s">
        <v>70</v>
      </c>
      <c r="C54" s="82">
        <v>15</v>
      </c>
      <c r="D54" s="83">
        <v>1.3</v>
      </c>
      <c r="E54" s="83">
        <v>15</v>
      </c>
      <c r="F54" s="83">
        <f t="shared" ref="F54:F60" si="11">PRODUCT(D54:E54)</f>
        <v>19.5</v>
      </c>
      <c r="G54" s="82">
        <v>2</v>
      </c>
      <c r="H54" s="82"/>
      <c r="I54" s="82"/>
      <c r="J54" s="82"/>
      <c r="K54" s="82"/>
      <c r="L54" s="82">
        <v>3</v>
      </c>
      <c r="M54" s="82"/>
      <c r="N54" s="82"/>
      <c r="O54" s="82"/>
      <c r="P54" s="82"/>
      <c r="Q54" s="82"/>
      <c r="R54" s="84">
        <f t="shared" si="10"/>
        <v>39.5</v>
      </c>
      <c r="S54" s="83" t="s">
        <v>70</v>
      </c>
      <c r="X54" s="121">
        <v>27.5</v>
      </c>
      <c r="Y54" s="139" t="s">
        <v>41</v>
      </c>
      <c r="AA54" s="67">
        <v>60</v>
      </c>
      <c r="AB54" s="68" t="s">
        <v>12</v>
      </c>
    </row>
    <row r="55" spans="2:28" ht="15.75" x14ac:dyDescent="0.25">
      <c r="B55" s="83" t="s">
        <v>158</v>
      </c>
      <c r="C55" s="82">
        <v>14</v>
      </c>
      <c r="D55" s="83">
        <v>1.3</v>
      </c>
      <c r="E55" s="83">
        <v>13</v>
      </c>
      <c r="F55" s="83">
        <f t="shared" si="11"/>
        <v>16.900000000000002</v>
      </c>
      <c r="G55" s="82">
        <v>2</v>
      </c>
      <c r="H55" s="82">
        <v>3</v>
      </c>
      <c r="I55" s="82"/>
      <c r="J55" s="82"/>
      <c r="K55" s="82"/>
      <c r="L55" s="82">
        <v>3</v>
      </c>
      <c r="M55" s="82"/>
      <c r="N55" s="82"/>
      <c r="O55" s="82"/>
      <c r="P55" s="82"/>
      <c r="Q55" s="82"/>
      <c r="R55" s="84">
        <f t="shared" si="10"/>
        <v>38.900000000000006</v>
      </c>
      <c r="S55" s="83" t="s">
        <v>158</v>
      </c>
      <c r="X55" s="33">
        <v>27</v>
      </c>
      <c r="Y55" s="34" t="s">
        <v>38</v>
      </c>
      <c r="AA55" s="67">
        <v>60</v>
      </c>
      <c r="AB55" s="68" t="s">
        <v>39</v>
      </c>
    </row>
    <row r="56" spans="2:28" ht="15.75" x14ac:dyDescent="0.25">
      <c r="B56" s="83" t="s">
        <v>159</v>
      </c>
      <c r="C56" s="82">
        <v>13</v>
      </c>
      <c r="D56" s="83">
        <v>1.3</v>
      </c>
      <c r="E56" s="83">
        <v>9</v>
      </c>
      <c r="F56" s="83">
        <f t="shared" si="11"/>
        <v>11.700000000000001</v>
      </c>
      <c r="G56" s="82">
        <v>2</v>
      </c>
      <c r="H56" s="82"/>
      <c r="I56" s="82"/>
      <c r="J56" s="82"/>
      <c r="K56" s="82"/>
      <c r="L56" s="82">
        <v>3</v>
      </c>
      <c r="M56" s="82"/>
      <c r="N56" s="82"/>
      <c r="O56" s="82"/>
      <c r="P56" s="82"/>
      <c r="Q56" s="82"/>
      <c r="R56" s="84">
        <f t="shared" si="10"/>
        <v>29.700000000000003</v>
      </c>
      <c r="S56" s="83" t="s">
        <v>159</v>
      </c>
      <c r="X56" s="117">
        <v>23</v>
      </c>
      <c r="Y56" s="138" t="s">
        <v>69</v>
      </c>
      <c r="AA56" s="67">
        <v>59.2</v>
      </c>
      <c r="AB56" s="68" t="s">
        <v>23</v>
      </c>
    </row>
    <row r="57" spans="2:28" ht="15.75" x14ac:dyDescent="0.25">
      <c r="B57" s="83" t="s">
        <v>33</v>
      </c>
      <c r="C57" s="82">
        <v>12</v>
      </c>
      <c r="D57" s="83">
        <v>1.3</v>
      </c>
      <c r="E57" s="83">
        <v>7</v>
      </c>
      <c r="F57" s="83">
        <f t="shared" si="11"/>
        <v>9.1</v>
      </c>
      <c r="G57" s="82">
        <v>2</v>
      </c>
      <c r="H57" s="82"/>
      <c r="I57" s="82"/>
      <c r="J57" s="82"/>
      <c r="K57" s="82"/>
      <c r="L57" s="82">
        <v>3</v>
      </c>
      <c r="M57" s="82">
        <v>3</v>
      </c>
      <c r="N57" s="82"/>
      <c r="O57" s="82"/>
      <c r="P57" s="82"/>
      <c r="Q57" s="82"/>
      <c r="R57" s="84">
        <f>SUM(F57:Q57)+C57+U31</f>
        <v>31.1</v>
      </c>
      <c r="S57" s="83" t="s">
        <v>33</v>
      </c>
      <c r="X57" s="121">
        <v>19.2</v>
      </c>
      <c r="Y57" s="139" t="s">
        <v>34</v>
      </c>
      <c r="AA57" s="144">
        <v>55.4</v>
      </c>
      <c r="AB57" s="145" t="s">
        <v>37</v>
      </c>
    </row>
    <row r="58" spans="2:28" ht="15.75" x14ac:dyDescent="0.25">
      <c r="B58" s="83" t="s">
        <v>39</v>
      </c>
      <c r="C58" s="82">
        <v>11</v>
      </c>
      <c r="D58" s="83">
        <v>1.3</v>
      </c>
      <c r="E58" s="83">
        <v>6</v>
      </c>
      <c r="F58" s="83">
        <f t="shared" si="11"/>
        <v>7.8000000000000007</v>
      </c>
      <c r="G58" s="82">
        <v>2</v>
      </c>
      <c r="H58" s="82">
        <v>3</v>
      </c>
      <c r="I58" s="82">
        <v>3</v>
      </c>
      <c r="J58" s="82"/>
      <c r="K58" s="82"/>
      <c r="L58" s="82">
        <v>3</v>
      </c>
      <c r="M58" s="82">
        <v>3</v>
      </c>
      <c r="N58" s="82"/>
      <c r="O58" s="82"/>
      <c r="P58" s="82"/>
      <c r="Q58" s="82"/>
      <c r="R58" s="84">
        <f>SUM(F58:Q58)+C58+U20</f>
        <v>38.799999999999997</v>
      </c>
      <c r="S58" s="83" t="s">
        <v>39</v>
      </c>
      <c r="X58" s="33">
        <v>16</v>
      </c>
      <c r="Y58" s="34" t="s">
        <v>37</v>
      </c>
      <c r="AA58" s="144">
        <v>52.8</v>
      </c>
      <c r="AB58" s="145" t="s">
        <v>38</v>
      </c>
    </row>
    <row r="59" spans="2:28" ht="15.75" x14ac:dyDescent="0.25">
      <c r="B59" s="83" t="s">
        <v>41</v>
      </c>
      <c r="C59" s="82">
        <v>10</v>
      </c>
      <c r="D59" s="83">
        <v>1.3</v>
      </c>
      <c r="E59" s="83">
        <v>5</v>
      </c>
      <c r="F59" s="83">
        <f t="shared" si="11"/>
        <v>6.5</v>
      </c>
      <c r="G59" s="82">
        <v>2</v>
      </c>
      <c r="H59" s="82"/>
      <c r="I59" s="82"/>
      <c r="J59" s="82"/>
      <c r="K59" s="82"/>
      <c r="L59" s="82">
        <v>3</v>
      </c>
      <c r="M59" s="82">
        <v>3</v>
      </c>
      <c r="N59" s="82">
        <v>3</v>
      </c>
      <c r="O59" s="82"/>
      <c r="P59" s="82"/>
      <c r="Q59" s="82"/>
      <c r="R59" s="84">
        <f t="shared" si="10"/>
        <v>27.5</v>
      </c>
      <c r="S59" s="83" t="s">
        <v>41</v>
      </c>
      <c r="X59" s="33">
        <v>16</v>
      </c>
      <c r="Y59" s="34" t="s">
        <v>47</v>
      </c>
      <c r="AA59" s="144">
        <v>52.4</v>
      </c>
      <c r="AB59" s="145" t="s">
        <v>36</v>
      </c>
    </row>
    <row r="60" spans="2:28" ht="15.75" x14ac:dyDescent="0.25">
      <c r="B60" s="83" t="s">
        <v>34</v>
      </c>
      <c r="C60" s="82">
        <v>9</v>
      </c>
      <c r="D60" s="83">
        <v>1.3</v>
      </c>
      <c r="E60" s="83">
        <v>4</v>
      </c>
      <c r="F60" s="83">
        <f t="shared" si="11"/>
        <v>5.2</v>
      </c>
      <c r="G60" s="82">
        <v>2</v>
      </c>
      <c r="H60" s="82"/>
      <c r="I60" s="82"/>
      <c r="J60" s="82"/>
      <c r="K60" s="82"/>
      <c r="L60" s="82">
        <v>3</v>
      </c>
      <c r="M60" s="82"/>
      <c r="N60" s="82"/>
      <c r="O60" s="82"/>
      <c r="P60" s="82"/>
      <c r="Q60" s="82"/>
      <c r="R60" s="84">
        <f t="shared" si="10"/>
        <v>19.2</v>
      </c>
      <c r="S60" s="83" t="s">
        <v>34</v>
      </c>
      <c r="X60" s="33">
        <v>15</v>
      </c>
      <c r="Y60" s="34" t="s">
        <v>36</v>
      </c>
      <c r="AA60" s="144">
        <v>51.8</v>
      </c>
      <c r="AB60" s="145" t="s">
        <v>79</v>
      </c>
    </row>
    <row r="61" spans="2:28" ht="15.75" x14ac:dyDescent="0.25">
      <c r="C61" s="1"/>
      <c r="G61" s="2"/>
      <c r="H61" t="s">
        <v>51</v>
      </c>
      <c r="I61" t="s">
        <v>52</v>
      </c>
      <c r="J61" t="s">
        <v>54</v>
      </c>
      <c r="K61" t="s">
        <v>56</v>
      </c>
      <c r="L61" t="s">
        <v>51</v>
      </c>
      <c r="M61" t="s">
        <v>52</v>
      </c>
      <c r="N61" t="s">
        <v>54</v>
      </c>
      <c r="O61" t="s">
        <v>56</v>
      </c>
      <c r="P61" t="s">
        <v>58</v>
      </c>
      <c r="Q61" t="s">
        <v>56</v>
      </c>
      <c r="R61" s="80"/>
      <c r="X61" s="33">
        <v>9</v>
      </c>
      <c r="Y61" s="34" t="s">
        <v>74</v>
      </c>
      <c r="AA61" s="144">
        <v>50.6</v>
      </c>
      <c r="AB61" s="145" t="s">
        <v>27</v>
      </c>
    </row>
    <row r="62" spans="2:28" ht="15.75" x14ac:dyDescent="0.25">
      <c r="B62" s="18" t="s">
        <v>71</v>
      </c>
      <c r="C62" s="19">
        <v>8</v>
      </c>
      <c r="D62" s="18">
        <v>1</v>
      </c>
      <c r="E62" s="18">
        <v>18</v>
      </c>
      <c r="F62" s="18">
        <f>PRODUCT(D62:E62)</f>
        <v>18</v>
      </c>
      <c r="G62" s="19"/>
      <c r="H62" s="19">
        <v>1</v>
      </c>
      <c r="I62" s="19">
        <v>1</v>
      </c>
      <c r="J62" s="19">
        <v>1</v>
      </c>
      <c r="K62" s="19">
        <v>1</v>
      </c>
      <c r="L62" s="19">
        <v>2</v>
      </c>
      <c r="M62" s="19">
        <v>2</v>
      </c>
      <c r="N62" s="19">
        <v>2</v>
      </c>
      <c r="O62" s="19"/>
      <c r="P62" s="19"/>
      <c r="Q62" s="19"/>
      <c r="R62" s="27">
        <f>SUM(F62:Q62)+C62+U21</f>
        <v>39</v>
      </c>
      <c r="S62" s="18" t="s">
        <v>71</v>
      </c>
      <c r="X62" s="33">
        <v>9</v>
      </c>
      <c r="Y62" s="34" t="s">
        <v>73</v>
      </c>
      <c r="AA62" s="144">
        <v>49.6</v>
      </c>
      <c r="AB62" s="145" t="s">
        <v>45</v>
      </c>
    </row>
    <row r="63" spans="2:28" ht="15.75" x14ac:dyDescent="0.25">
      <c r="B63" s="18" t="s">
        <v>72</v>
      </c>
      <c r="C63" s="19">
        <v>7</v>
      </c>
      <c r="D63" s="18">
        <v>1</v>
      </c>
      <c r="E63" s="18">
        <v>16</v>
      </c>
      <c r="F63" s="18">
        <f t="shared" ref="F63:F69" si="12">PRODUCT(D63:E63)</f>
        <v>16</v>
      </c>
      <c r="G63" s="19"/>
      <c r="H63" s="19">
        <v>1</v>
      </c>
      <c r="I63" s="19"/>
      <c r="J63" s="19"/>
      <c r="K63" s="19"/>
      <c r="L63" s="19">
        <v>2</v>
      </c>
      <c r="M63" s="19">
        <v>2</v>
      </c>
      <c r="N63" s="19">
        <v>2</v>
      </c>
      <c r="O63" s="19">
        <v>2</v>
      </c>
      <c r="P63" s="19"/>
      <c r="Q63" s="19"/>
      <c r="R63" s="27">
        <f t="shared" ref="R63:R69" si="13">SUM(F63:Q63)+C63</f>
        <v>32</v>
      </c>
      <c r="S63" s="18" t="s">
        <v>72</v>
      </c>
      <c r="X63" s="35"/>
      <c r="Y63" s="36"/>
      <c r="AA63" s="144">
        <v>47.4</v>
      </c>
      <c r="AB63" s="145" t="s">
        <v>68</v>
      </c>
    </row>
    <row r="64" spans="2:28" ht="15.75" x14ac:dyDescent="0.25">
      <c r="B64" s="18" t="s">
        <v>38</v>
      </c>
      <c r="C64" s="19">
        <v>6</v>
      </c>
      <c r="D64" s="18">
        <v>1</v>
      </c>
      <c r="E64" s="18">
        <v>16</v>
      </c>
      <c r="F64" s="18">
        <f t="shared" si="12"/>
        <v>16</v>
      </c>
      <c r="G64" s="19"/>
      <c r="H64" s="19">
        <v>1</v>
      </c>
      <c r="I64" s="19"/>
      <c r="J64" s="19"/>
      <c r="K64" s="19"/>
      <c r="L64" s="19">
        <v>2</v>
      </c>
      <c r="M64" s="19">
        <v>2</v>
      </c>
      <c r="N64" s="19"/>
      <c r="O64" s="19"/>
      <c r="P64" s="19"/>
      <c r="Q64" s="19"/>
      <c r="R64" s="27">
        <f t="shared" si="13"/>
        <v>27</v>
      </c>
      <c r="S64" s="18" t="s">
        <v>38</v>
      </c>
      <c r="X64" s="140"/>
      <c r="Y64" s="140"/>
      <c r="AA64" s="75">
        <v>43.5</v>
      </c>
      <c r="AB64" s="76" t="s">
        <v>70</v>
      </c>
    </row>
    <row r="65" spans="2:28" ht="15.75" x14ac:dyDescent="0.25">
      <c r="B65" s="18" t="s">
        <v>37</v>
      </c>
      <c r="C65" s="19">
        <v>5</v>
      </c>
      <c r="D65" s="18">
        <v>1</v>
      </c>
      <c r="E65" s="18">
        <v>7</v>
      </c>
      <c r="F65" s="18">
        <f t="shared" si="12"/>
        <v>7</v>
      </c>
      <c r="G65" s="19"/>
      <c r="H65" s="19">
        <v>1</v>
      </c>
      <c r="I65" s="19">
        <v>1</v>
      </c>
      <c r="J65" s="19"/>
      <c r="K65" s="19"/>
      <c r="L65" s="19">
        <v>2</v>
      </c>
      <c r="M65" s="19"/>
      <c r="N65" s="19"/>
      <c r="O65" s="19"/>
      <c r="P65" s="19"/>
      <c r="Q65" s="19"/>
      <c r="R65" s="27">
        <f t="shared" si="13"/>
        <v>16</v>
      </c>
      <c r="S65" s="18" t="s">
        <v>37</v>
      </c>
      <c r="AA65" s="144">
        <v>42.6</v>
      </c>
      <c r="AB65" s="145" t="s">
        <v>35</v>
      </c>
    </row>
    <row r="66" spans="2:28" ht="15.75" x14ac:dyDescent="0.25">
      <c r="B66" s="18" t="s">
        <v>47</v>
      </c>
      <c r="C66" s="19">
        <v>4</v>
      </c>
      <c r="D66" s="18">
        <v>1</v>
      </c>
      <c r="E66" s="18">
        <v>7</v>
      </c>
      <c r="F66" s="18">
        <f t="shared" si="12"/>
        <v>7</v>
      </c>
      <c r="G66" s="19"/>
      <c r="H66" s="19">
        <v>1</v>
      </c>
      <c r="I66" s="19"/>
      <c r="J66" s="19"/>
      <c r="K66" s="19"/>
      <c r="L66" s="19">
        <v>2</v>
      </c>
      <c r="M66" s="19">
        <v>2</v>
      </c>
      <c r="N66" s="19"/>
      <c r="O66" s="19"/>
      <c r="P66" s="19"/>
      <c r="Q66" s="19"/>
      <c r="R66" s="27">
        <f t="shared" si="13"/>
        <v>16</v>
      </c>
      <c r="S66" s="18" t="s">
        <v>47</v>
      </c>
      <c r="AA66" s="144">
        <v>42</v>
      </c>
      <c r="AB66" s="145" t="s">
        <v>71</v>
      </c>
    </row>
    <row r="67" spans="2:28" ht="15.75" x14ac:dyDescent="0.25">
      <c r="B67" s="18" t="s">
        <v>36</v>
      </c>
      <c r="C67" s="19">
        <v>3</v>
      </c>
      <c r="D67" s="18">
        <v>1</v>
      </c>
      <c r="E67" s="18">
        <v>7</v>
      </c>
      <c r="F67" s="18">
        <f t="shared" si="12"/>
        <v>7</v>
      </c>
      <c r="G67" s="19"/>
      <c r="H67" s="19">
        <v>1</v>
      </c>
      <c r="I67" s="19">
        <v>1</v>
      </c>
      <c r="J67" s="19">
        <v>1</v>
      </c>
      <c r="K67" s="19"/>
      <c r="L67" s="19">
        <v>2</v>
      </c>
      <c r="M67" s="19"/>
      <c r="N67" s="19"/>
      <c r="O67" s="19"/>
      <c r="P67" s="19"/>
      <c r="Q67" s="19"/>
      <c r="R67" s="27">
        <f t="shared" si="13"/>
        <v>15</v>
      </c>
      <c r="S67" s="18" t="s">
        <v>36</v>
      </c>
      <c r="AA67" s="144">
        <v>41.2</v>
      </c>
      <c r="AB67" s="145" t="s">
        <v>34</v>
      </c>
    </row>
    <row r="68" spans="2:28" ht="15.75" x14ac:dyDescent="0.25">
      <c r="B68" s="18" t="s">
        <v>74</v>
      </c>
      <c r="C68" s="19">
        <v>2</v>
      </c>
      <c r="D68" s="18">
        <v>1</v>
      </c>
      <c r="E68" s="18">
        <v>4</v>
      </c>
      <c r="F68" s="18">
        <f t="shared" si="12"/>
        <v>4</v>
      </c>
      <c r="G68" s="19"/>
      <c r="H68" s="19">
        <v>1</v>
      </c>
      <c r="I68" s="19"/>
      <c r="J68" s="19"/>
      <c r="K68" s="19"/>
      <c r="L68" s="19">
        <v>2</v>
      </c>
      <c r="M68" s="19"/>
      <c r="N68" s="19"/>
      <c r="O68" s="19"/>
      <c r="P68" s="19"/>
      <c r="Q68" s="19"/>
      <c r="R68" s="27">
        <f t="shared" si="13"/>
        <v>9</v>
      </c>
      <c r="S68" s="18" t="s">
        <v>74</v>
      </c>
      <c r="AA68" s="75">
        <v>35.799999999999997</v>
      </c>
      <c r="AB68" s="76" t="s">
        <v>28</v>
      </c>
    </row>
    <row r="69" spans="2:28" ht="15.75" x14ac:dyDescent="0.25">
      <c r="B69" s="18" t="s">
        <v>73</v>
      </c>
      <c r="C69" s="19">
        <v>1</v>
      </c>
      <c r="D69" s="18">
        <v>1</v>
      </c>
      <c r="E69" s="18">
        <v>4</v>
      </c>
      <c r="F69" s="18">
        <f t="shared" si="12"/>
        <v>4</v>
      </c>
      <c r="G69" s="19"/>
      <c r="H69" s="19">
        <v>1</v>
      </c>
      <c r="I69" s="19">
        <v>1</v>
      </c>
      <c r="J69" s="19"/>
      <c r="K69" s="19"/>
      <c r="L69" s="19">
        <v>2</v>
      </c>
      <c r="M69" s="19"/>
      <c r="N69" s="19"/>
      <c r="O69" s="19"/>
      <c r="P69" s="19"/>
      <c r="Q69" s="19"/>
      <c r="R69" s="27">
        <f t="shared" si="13"/>
        <v>9</v>
      </c>
      <c r="S69" s="18" t="s">
        <v>73</v>
      </c>
      <c r="AA69" s="75">
        <v>32</v>
      </c>
      <c r="AB69" s="76" t="s">
        <v>72</v>
      </c>
    </row>
    <row r="70" spans="2:28" ht="15.75" x14ac:dyDescent="0.25">
      <c r="C70" s="1"/>
      <c r="D70" s="2"/>
      <c r="AA70" s="75">
        <v>31.8</v>
      </c>
      <c r="AB70" s="76" t="s">
        <v>32</v>
      </c>
    </row>
    <row r="71" spans="2:28" ht="15.75" x14ac:dyDescent="0.25">
      <c r="AA71" s="75">
        <v>30</v>
      </c>
      <c r="AB71" s="76" t="s">
        <v>42</v>
      </c>
    </row>
    <row r="72" spans="2:28" ht="15.75" x14ac:dyDescent="0.25">
      <c r="AA72" s="75">
        <v>29.7</v>
      </c>
      <c r="AB72" s="76" t="s">
        <v>87</v>
      </c>
    </row>
    <row r="73" spans="2:28" ht="15.75" x14ac:dyDescent="0.25">
      <c r="AA73" s="75">
        <v>25.4</v>
      </c>
      <c r="AB73" s="76" t="s">
        <v>73</v>
      </c>
    </row>
    <row r="74" spans="2:28" ht="15.75" x14ac:dyDescent="0.25">
      <c r="AA74" s="75">
        <v>24</v>
      </c>
      <c r="AB74" s="76" t="s">
        <v>47</v>
      </c>
    </row>
    <row r="75" spans="2:28" ht="15.75" x14ac:dyDescent="0.25">
      <c r="AA75" s="75">
        <v>23</v>
      </c>
      <c r="AB75" s="76" t="s">
        <v>69</v>
      </c>
    </row>
    <row r="76" spans="2:28" ht="15.75" x14ac:dyDescent="0.25">
      <c r="AA76" s="75">
        <v>21</v>
      </c>
      <c r="AB76" s="76" t="s">
        <v>138</v>
      </c>
    </row>
    <row r="77" spans="2:28" ht="15.75" x14ac:dyDescent="0.25">
      <c r="AA77" s="47">
        <v>19</v>
      </c>
      <c r="AB77" s="48" t="s">
        <v>40</v>
      </c>
    </row>
    <row r="78" spans="2:28" ht="15.75" x14ac:dyDescent="0.25">
      <c r="AA78" s="47">
        <v>19</v>
      </c>
      <c r="AB78" s="48" t="s">
        <v>43</v>
      </c>
    </row>
    <row r="79" spans="2:28" ht="15.75" x14ac:dyDescent="0.25">
      <c r="AA79" s="47">
        <v>18</v>
      </c>
      <c r="AB79" s="48" t="s">
        <v>44</v>
      </c>
    </row>
    <row r="80" spans="2:28" ht="15.75" x14ac:dyDescent="0.25">
      <c r="AA80" s="47">
        <v>9</v>
      </c>
      <c r="AB80" s="48" t="s">
        <v>74</v>
      </c>
    </row>
    <row r="81" spans="27:28" ht="15.75" x14ac:dyDescent="0.25">
      <c r="AA81" s="47">
        <v>7</v>
      </c>
      <c r="AB81" s="48" t="s">
        <v>46</v>
      </c>
    </row>
    <row r="82" spans="27:28" ht="15.75" x14ac:dyDescent="0.25">
      <c r="AA82" s="47">
        <v>6</v>
      </c>
      <c r="AB82" s="48" t="s">
        <v>115</v>
      </c>
    </row>
    <row r="83" spans="27:28" ht="15.75" x14ac:dyDescent="0.25">
      <c r="AA83" s="47">
        <v>4</v>
      </c>
      <c r="AB83" s="48" t="s">
        <v>169</v>
      </c>
    </row>
    <row r="84" spans="27:28" ht="15.75" x14ac:dyDescent="0.25">
      <c r="AA84" s="47">
        <v>2</v>
      </c>
      <c r="AB84" s="48" t="s">
        <v>109</v>
      </c>
    </row>
    <row r="85" spans="27:28" ht="15.75" x14ac:dyDescent="0.25">
      <c r="AA85" s="47">
        <v>2</v>
      </c>
      <c r="AB85" s="48" t="s">
        <v>182</v>
      </c>
    </row>
    <row r="86" spans="27:28" ht="15.75" x14ac:dyDescent="0.25">
      <c r="AA86" s="47">
        <v>1</v>
      </c>
      <c r="AB86" s="48" t="s">
        <v>177</v>
      </c>
    </row>
    <row r="87" spans="27:28" ht="15.75" x14ac:dyDescent="0.25">
      <c r="AA87" s="47">
        <v>1</v>
      </c>
      <c r="AB87" s="48" t="s">
        <v>175</v>
      </c>
    </row>
    <row r="88" spans="27:28" ht="15.75" x14ac:dyDescent="0.25">
      <c r="AA88" s="47">
        <v>0</v>
      </c>
      <c r="AB88" s="48" t="s">
        <v>183</v>
      </c>
    </row>
    <row r="89" spans="27:28" ht="15.75" x14ac:dyDescent="0.25">
      <c r="AA89" s="47">
        <v>0</v>
      </c>
      <c r="AB89" s="48" t="s">
        <v>184</v>
      </c>
    </row>
    <row r="90" spans="27:28" ht="15.75" x14ac:dyDescent="0.25">
      <c r="AA90" s="47">
        <v>0</v>
      </c>
      <c r="AB90" s="48" t="s">
        <v>104</v>
      </c>
    </row>
    <row r="91" spans="27:28" ht="15.75" x14ac:dyDescent="0.25">
      <c r="AA91" s="47">
        <v>0</v>
      </c>
      <c r="AB91" s="48" t="s">
        <v>185</v>
      </c>
    </row>
    <row r="92" spans="27:28" ht="15.75" x14ac:dyDescent="0.25">
      <c r="AA92" s="47">
        <v>0</v>
      </c>
      <c r="AB92" s="48" t="s">
        <v>111</v>
      </c>
    </row>
    <row r="93" spans="27:28" ht="15.75" x14ac:dyDescent="0.25">
      <c r="AA93" s="47">
        <v>0</v>
      </c>
      <c r="AB93" s="48" t="s">
        <v>105</v>
      </c>
    </row>
    <row r="94" spans="27:28" ht="15.75" x14ac:dyDescent="0.25">
      <c r="AA94" s="47">
        <v>0</v>
      </c>
      <c r="AB94" s="48" t="s">
        <v>186</v>
      </c>
    </row>
  </sheetData>
  <mergeCells count="7">
    <mergeCell ref="AD6:AE6"/>
    <mergeCell ref="AD7:AE7"/>
    <mergeCell ref="U6:V6"/>
    <mergeCell ref="U7:V7"/>
    <mergeCell ref="A1:S4"/>
    <mergeCell ref="X3:Y3"/>
    <mergeCell ref="AA6:A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F82"/>
  <sheetViews>
    <sheetView topLeftCell="A32" zoomScale="55" zoomScaleNormal="55" workbookViewId="0">
      <selection activeCell="B87" sqref="B87"/>
    </sheetView>
  </sheetViews>
  <sheetFormatPr defaultColWidth="8.85546875" defaultRowHeight="15" x14ac:dyDescent="0.25"/>
  <cols>
    <col min="1" max="1" width="8.85546875" style="92"/>
    <col min="2" max="2" width="27.28515625" style="92" customWidth="1"/>
    <col min="3" max="3" width="14.28515625" style="92" customWidth="1"/>
    <col min="4" max="4" width="12.42578125" style="92" customWidth="1"/>
    <col min="5" max="7" width="8.85546875" style="92"/>
    <col min="8" max="8" width="14.28515625" style="92" customWidth="1"/>
    <col min="9" max="10" width="8.85546875" style="92"/>
    <col min="11" max="11" width="13.5703125" style="92" customWidth="1"/>
    <col min="12" max="14" width="8.85546875" style="92"/>
    <col min="15" max="15" width="12.5703125" style="92" customWidth="1"/>
    <col min="16" max="16" width="18" style="92" customWidth="1"/>
    <col min="17" max="18" width="8.85546875" style="92"/>
    <col min="19" max="19" width="17.28515625" style="92" customWidth="1"/>
    <col min="20" max="20" width="13" style="92" customWidth="1"/>
    <col min="21" max="21" width="14" style="92" customWidth="1"/>
    <col min="22" max="22" width="21.28515625" style="92" customWidth="1"/>
    <col min="23" max="23" width="11.7109375" style="92" customWidth="1"/>
    <col min="24" max="24" width="10.42578125" style="92" customWidth="1"/>
    <col min="25" max="25" width="31.5703125" style="92" customWidth="1"/>
    <col min="26" max="26" width="10" style="92" customWidth="1"/>
    <col min="27" max="27" width="13.85546875" style="92" customWidth="1"/>
    <col min="28" max="28" width="31.140625" style="92" customWidth="1"/>
    <col min="29" max="29" width="5.85546875" style="92" customWidth="1"/>
    <col min="30" max="30" width="21.85546875" style="92" customWidth="1"/>
    <col min="31" max="31" width="8.85546875" style="92"/>
    <col min="32" max="32" width="18.5703125" style="92" customWidth="1"/>
    <col min="33" max="33" width="8.85546875" style="92"/>
    <col min="34" max="34" width="9.140625" style="92" customWidth="1"/>
    <col min="35" max="35" width="22" style="92" customWidth="1"/>
    <col min="36" max="37" width="8.85546875" style="92"/>
    <col min="38" max="38" width="23" style="92" customWidth="1"/>
    <col min="39" max="40" width="8.85546875" style="92"/>
    <col min="41" max="41" width="10.7109375" style="92" customWidth="1"/>
    <col min="42" max="42" width="11.140625" style="92" customWidth="1"/>
    <col min="43" max="43" width="21.7109375" style="92" customWidth="1"/>
    <col min="44" max="16384" width="8.85546875" style="92"/>
  </cols>
  <sheetData>
    <row r="2" spans="2:29" x14ac:dyDescent="0.25">
      <c r="B2" s="365" t="s">
        <v>140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</row>
    <row r="3" spans="2:29" ht="28.5" x14ac:dyDescent="0.45"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AA3" s="372" t="s">
        <v>161</v>
      </c>
      <c r="AB3" s="369"/>
    </row>
    <row r="4" spans="2:29" x14ac:dyDescent="0.25"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</row>
    <row r="5" spans="2:29" ht="18.75" customHeight="1" x14ac:dyDescent="0.45">
      <c r="B5" s="92" t="s">
        <v>0</v>
      </c>
      <c r="C5" s="93" t="s">
        <v>48</v>
      </c>
      <c r="D5" s="10"/>
      <c r="E5" s="10"/>
      <c r="F5" s="94"/>
      <c r="G5" s="95" t="s">
        <v>49</v>
      </c>
      <c r="H5" s="96"/>
      <c r="I5" s="96"/>
      <c r="J5" s="96"/>
      <c r="K5" s="96"/>
      <c r="L5" s="97" t="s">
        <v>55</v>
      </c>
      <c r="M5" s="97"/>
      <c r="N5" s="97"/>
      <c r="O5" s="97"/>
      <c r="P5" s="98" t="s">
        <v>57</v>
      </c>
      <c r="Q5" s="99"/>
      <c r="R5" s="100" t="s">
        <v>59</v>
      </c>
      <c r="AA5" s="372"/>
      <c r="AB5" s="369"/>
    </row>
    <row r="6" spans="2:29" x14ac:dyDescent="0.25">
      <c r="D6" s="92" t="s">
        <v>75</v>
      </c>
      <c r="E6" s="92" t="s">
        <v>76</v>
      </c>
      <c r="F6" s="92" t="s">
        <v>77</v>
      </c>
      <c r="G6" s="92" t="s">
        <v>50</v>
      </c>
      <c r="P6" s="98"/>
      <c r="Q6" s="99"/>
    </row>
    <row r="7" spans="2:29" ht="21" x14ac:dyDescent="0.35">
      <c r="G7" s="101" t="s">
        <v>53</v>
      </c>
      <c r="H7" s="92" t="s">
        <v>51</v>
      </c>
      <c r="I7" s="92" t="s">
        <v>52</v>
      </c>
      <c r="J7" s="92" t="s">
        <v>54</v>
      </c>
      <c r="K7" s="92" t="s">
        <v>56</v>
      </c>
      <c r="L7" s="92" t="s">
        <v>51</v>
      </c>
      <c r="M7" s="92" t="s">
        <v>52</v>
      </c>
      <c r="N7" s="92" t="s">
        <v>54</v>
      </c>
      <c r="O7" s="92" t="s">
        <v>56</v>
      </c>
      <c r="P7" s="92" t="s">
        <v>58</v>
      </c>
      <c r="Q7" s="92" t="s">
        <v>56</v>
      </c>
      <c r="U7" s="369" t="s">
        <v>140</v>
      </c>
      <c r="V7" s="369"/>
      <c r="X7" s="366" t="s">
        <v>141</v>
      </c>
      <c r="Y7" s="366"/>
      <c r="AA7" s="369" t="s">
        <v>140</v>
      </c>
      <c r="AB7" s="369"/>
    </row>
    <row r="8" spans="2:29" ht="21" x14ac:dyDescent="0.35">
      <c r="B8" s="103" t="s">
        <v>1</v>
      </c>
      <c r="C8" s="102">
        <v>64</v>
      </c>
      <c r="D8" s="103">
        <v>3.9</v>
      </c>
      <c r="E8" s="103">
        <v>18</v>
      </c>
      <c r="F8" s="103">
        <f>D8*E8</f>
        <v>70.2</v>
      </c>
      <c r="G8" s="102">
        <v>4</v>
      </c>
      <c r="H8" s="102">
        <v>5</v>
      </c>
      <c r="I8" s="102"/>
      <c r="J8" s="102"/>
      <c r="K8" s="102"/>
      <c r="L8" s="102">
        <v>8</v>
      </c>
      <c r="M8" s="102">
        <v>8</v>
      </c>
      <c r="N8" s="102"/>
      <c r="O8" s="102"/>
      <c r="P8" s="102"/>
      <c r="Q8" s="102"/>
      <c r="R8" s="104">
        <f>SUM(F8:Q8)+C8</f>
        <v>159.19999999999999</v>
      </c>
      <c r="S8" s="92" t="s">
        <v>1</v>
      </c>
      <c r="U8" s="105">
        <v>188.8</v>
      </c>
      <c r="V8" s="86" t="s">
        <v>4</v>
      </c>
      <c r="X8" s="367" t="s">
        <v>142</v>
      </c>
      <c r="Y8" s="367"/>
      <c r="Z8" s="106"/>
      <c r="AA8" s="105">
        <v>188.8</v>
      </c>
      <c r="AB8" s="86" t="s">
        <v>4</v>
      </c>
      <c r="AC8" s="79"/>
    </row>
    <row r="9" spans="2:29" ht="21" x14ac:dyDescent="0.35">
      <c r="B9" s="103" t="s">
        <v>2</v>
      </c>
      <c r="C9" s="102">
        <v>63</v>
      </c>
      <c r="D9" s="103">
        <v>3.9</v>
      </c>
      <c r="E9" s="103">
        <v>15</v>
      </c>
      <c r="F9" s="103">
        <f>PRODUCT(D9*E9)</f>
        <v>58.5</v>
      </c>
      <c r="G9" s="102">
        <v>4</v>
      </c>
      <c r="H9" s="102"/>
      <c r="I9" s="102"/>
      <c r="J9" s="102"/>
      <c r="K9" s="102"/>
      <c r="L9" s="102">
        <v>8</v>
      </c>
      <c r="M9" s="102"/>
      <c r="N9" s="102"/>
      <c r="O9" s="102"/>
      <c r="P9" s="102"/>
      <c r="Q9" s="102"/>
      <c r="R9" s="104">
        <f t="shared" ref="R9:R15" si="0">SUM(F9:Q9)+C9</f>
        <v>133.5</v>
      </c>
      <c r="S9" s="92" t="s">
        <v>2</v>
      </c>
      <c r="U9" s="105">
        <v>159.19999999999999</v>
      </c>
      <c r="V9" s="86" t="s">
        <v>1</v>
      </c>
      <c r="X9" s="87">
        <v>15</v>
      </c>
      <c r="Y9" s="90" t="s">
        <v>143</v>
      </c>
      <c r="Z9" s="106"/>
      <c r="AA9" s="105">
        <v>159.19999999999999</v>
      </c>
      <c r="AB9" s="86" t="s">
        <v>1</v>
      </c>
      <c r="AC9" s="79"/>
    </row>
    <row r="10" spans="2:29" ht="21" x14ac:dyDescent="0.35">
      <c r="B10" s="103" t="s">
        <v>3</v>
      </c>
      <c r="C10" s="102">
        <v>62</v>
      </c>
      <c r="D10" s="103">
        <v>3.9</v>
      </c>
      <c r="E10" s="103">
        <v>14</v>
      </c>
      <c r="F10" s="103">
        <f t="shared" ref="F10:F15" si="1">PRODUCT(D10*E10)</f>
        <v>54.6</v>
      </c>
      <c r="G10" s="102">
        <v>4</v>
      </c>
      <c r="H10" s="102">
        <v>5</v>
      </c>
      <c r="I10" s="102">
        <v>5</v>
      </c>
      <c r="J10" s="102"/>
      <c r="K10" s="102"/>
      <c r="L10" s="102">
        <v>8</v>
      </c>
      <c r="M10" s="102"/>
      <c r="N10" s="102"/>
      <c r="O10" s="102"/>
      <c r="P10" s="102"/>
      <c r="Q10" s="102"/>
      <c r="R10" s="104">
        <f t="shared" si="0"/>
        <v>138.6</v>
      </c>
      <c r="S10" s="92" t="s">
        <v>3</v>
      </c>
      <c r="U10" s="107">
        <v>158</v>
      </c>
      <c r="V10" s="86" t="s">
        <v>8</v>
      </c>
      <c r="X10" s="87">
        <v>10</v>
      </c>
      <c r="Y10" s="90" t="s">
        <v>7</v>
      </c>
      <c r="Z10" s="106"/>
      <c r="AA10" s="107">
        <v>158</v>
      </c>
      <c r="AB10" s="86" t="s">
        <v>8</v>
      </c>
      <c r="AC10" s="79"/>
    </row>
    <row r="11" spans="2:29" ht="21" x14ac:dyDescent="0.35">
      <c r="B11" s="103" t="s">
        <v>4</v>
      </c>
      <c r="C11" s="102">
        <v>61</v>
      </c>
      <c r="D11" s="103">
        <v>3.9</v>
      </c>
      <c r="E11" s="103">
        <v>12</v>
      </c>
      <c r="F11" s="103">
        <f t="shared" si="1"/>
        <v>46.8</v>
      </c>
      <c r="G11" s="102">
        <v>4</v>
      </c>
      <c r="H11" s="102">
        <v>5</v>
      </c>
      <c r="I11" s="102">
        <v>5</v>
      </c>
      <c r="J11" s="102">
        <v>5</v>
      </c>
      <c r="K11" s="102">
        <v>5</v>
      </c>
      <c r="L11" s="102">
        <v>8</v>
      </c>
      <c r="M11" s="102">
        <v>8</v>
      </c>
      <c r="N11" s="102">
        <v>8</v>
      </c>
      <c r="O11" s="102">
        <v>8</v>
      </c>
      <c r="P11" s="102">
        <v>10</v>
      </c>
      <c r="Q11" s="102">
        <v>15</v>
      </c>
      <c r="R11" s="104">
        <f t="shared" si="0"/>
        <v>188.8</v>
      </c>
      <c r="S11" s="92" t="s">
        <v>4</v>
      </c>
      <c r="U11" s="105">
        <v>138.6</v>
      </c>
      <c r="V11" s="86" t="s">
        <v>3</v>
      </c>
      <c r="X11" s="87">
        <v>5</v>
      </c>
      <c r="Y11" s="90" t="s">
        <v>13</v>
      </c>
      <c r="Z11" s="106"/>
      <c r="AA11" s="107">
        <v>147</v>
      </c>
      <c r="AB11" s="86" t="s">
        <v>123</v>
      </c>
      <c r="AC11" s="79"/>
    </row>
    <row r="12" spans="2:29" ht="21" x14ac:dyDescent="0.35">
      <c r="B12" s="103" t="s">
        <v>5</v>
      </c>
      <c r="C12" s="102">
        <v>60</v>
      </c>
      <c r="D12" s="103">
        <v>3.9</v>
      </c>
      <c r="E12" s="103">
        <v>9</v>
      </c>
      <c r="F12" s="103">
        <f t="shared" si="1"/>
        <v>35.1</v>
      </c>
      <c r="G12" s="102">
        <v>4</v>
      </c>
      <c r="H12" s="102"/>
      <c r="I12" s="102"/>
      <c r="J12" s="102"/>
      <c r="K12" s="102"/>
      <c r="L12" s="102">
        <v>8</v>
      </c>
      <c r="M12" s="102"/>
      <c r="N12" s="102"/>
      <c r="O12" s="102"/>
      <c r="P12" s="102"/>
      <c r="Q12" s="102"/>
      <c r="R12" s="104">
        <f t="shared" si="0"/>
        <v>107.1</v>
      </c>
      <c r="S12" s="92" t="s">
        <v>5</v>
      </c>
      <c r="U12" s="107">
        <v>138</v>
      </c>
      <c r="V12" s="86" t="s">
        <v>123</v>
      </c>
      <c r="X12" s="87">
        <v>5</v>
      </c>
      <c r="Y12" s="90" t="s">
        <v>9</v>
      </c>
      <c r="Z12" s="106"/>
      <c r="AA12" s="105">
        <v>138.6</v>
      </c>
      <c r="AB12" s="86" t="s">
        <v>3</v>
      </c>
      <c r="AC12" s="79"/>
    </row>
    <row r="13" spans="2:29" ht="21" x14ac:dyDescent="0.35">
      <c r="B13" s="103" t="s">
        <v>6</v>
      </c>
      <c r="C13" s="102">
        <v>59</v>
      </c>
      <c r="D13" s="103">
        <v>3.9</v>
      </c>
      <c r="E13" s="103">
        <v>8</v>
      </c>
      <c r="F13" s="103">
        <f t="shared" si="1"/>
        <v>31.2</v>
      </c>
      <c r="G13" s="102">
        <v>4</v>
      </c>
      <c r="H13" s="102"/>
      <c r="I13" s="102"/>
      <c r="J13" s="102"/>
      <c r="K13" s="102"/>
      <c r="L13" s="102">
        <v>8</v>
      </c>
      <c r="M13" s="102">
        <v>8</v>
      </c>
      <c r="N13" s="102"/>
      <c r="O13" s="102"/>
      <c r="P13" s="102"/>
      <c r="Q13" s="102"/>
      <c r="R13" s="104">
        <f t="shared" si="0"/>
        <v>110.2</v>
      </c>
      <c r="S13" s="92" t="s">
        <v>6</v>
      </c>
      <c r="U13" s="105">
        <v>133.5</v>
      </c>
      <c r="V13" s="86" t="s">
        <v>2</v>
      </c>
      <c r="X13" s="87"/>
      <c r="Y13" s="89" t="s">
        <v>144</v>
      </c>
      <c r="Z13" s="106"/>
      <c r="AA13" s="105">
        <v>133.5</v>
      </c>
      <c r="AB13" s="86" t="s">
        <v>2</v>
      </c>
      <c r="AC13" s="79"/>
    </row>
    <row r="14" spans="2:29" ht="21" x14ac:dyDescent="0.35">
      <c r="B14" s="103" t="s">
        <v>82</v>
      </c>
      <c r="C14" s="102">
        <v>58</v>
      </c>
      <c r="D14" s="103">
        <v>3.9</v>
      </c>
      <c r="E14" s="103">
        <v>4</v>
      </c>
      <c r="F14" s="103">
        <f t="shared" si="1"/>
        <v>15.6</v>
      </c>
      <c r="G14" s="102">
        <v>4</v>
      </c>
      <c r="H14" s="102">
        <v>5</v>
      </c>
      <c r="I14" s="102"/>
      <c r="J14" s="102"/>
      <c r="K14" s="102"/>
      <c r="L14" s="102">
        <v>8</v>
      </c>
      <c r="M14" s="102">
        <v>8</v>
      </c>
      <c r="N14" s="102">
        <v>8</v>
      </c>
      <c r="O14" s="102"/>
      <c r="P14" s="102"/>
      <c r="Q14" s="102"/>
      <c r="R14" s="104">
        <f t="shared" si="0"/>
        <v>106.6</v>
      </c>
      <c r="S14" s="92" t="s">
        <v>124</v>
      </c>
      <c r="U14" s="28">
        <v>118</v>
      </c>
      <c r="V14" s="86" t="s">
        <v>13</v>
      </c>
      <c r="X14" s="87">
        <v>12</v>
      </c>
      <c r="Y14" s="90" t="s">
        <v>20</v>
      </c>
      <c r="Z14" s="106"/>
      <c r="AA14" s="28">
        <v>123</v>
      </c>
      <c r="AB14" s="86" t="s">
        <v>13</v>
      </c>
      <c r="AC14" s="79"/>
    </row>
    <row r="15" spans="2:29" ht="21" x14ac:dyDescent="0.35">
      <c r="B15" s="103" t="s">
        <v>7</v>
      </c>
      <c r="C15" s="102">
        <v>57</v>
      </c>
      <c r="D15" s="103">
        <v>3.9</v>
      </c>
      <c r="E15" s="103">
        <v>0</v>
      </c>
      <c r="F15" s="103">
        <f t="shared" si="1"/>
        <v>0</v>
      </c>
      <c r="G15" s="102">
        <v>4</v>
      </c>
      <c r="H15" s="102"/>
      <c r="I15" s="102"/>
      <c r="J15" s="102"/>
      <c r="K15" s="102"/>
      <c r="L15" s="102">
        <v>8</v>
      </c>
      <c r="M15" s="102"/>
      <c r="N15" s="102"/>
      <c r="O15" s="102"/>
      <c r="P15" s="102"/>
      <c r="Q15" s="102"/>
      <c r="R15" s="104">
        <f t="shared" si="0"/>
        <v>69</v>
      </c>
      <c r="S15" s="92" t="s">
        <v>7</v>
      </c>
      <c r="U15" s="107">
        <v>112</v>
      </c>
      <c r="V15" s="86" t="s">
        <v>125</v>
      </c>
      <c r="X15" s="87">
        <v>8</v>
      </c>
      <c r="Y15" s="90" t="s">
        <v>16</v>
      </c>
      <c r="Z15" s="106"/>
      <c r="AA15" s="107">
        <v>115</v>
      </c>
      <c r="AB15" s="86" t="s">
        <v>9</v>
      </c>
      <c r="AC15" s="79"/>
    </row>
    <row r="16" spans="2:29" ht="21" x14ac:dyDescent="0.35">
      <c r="C16" s="108"/>
      <c r="G16" s="101" t="s">
        <v>53</v>
      </c>
      <c r="H16" s="92" t="s">
        <v>51</v>
      </c>
      <c r="I16" s="92" t="s">
        <v>52</v>
      </c>
      <c r="J16" s="92" t="s">
        <v>54</v>
      </c>
      <c r="K16" s="92" t="s">
        <v>56</v>
      </c>
      <c r="L16" s="92" t="s">
        <v>51</v>
      </c>
      <c r="M16" s="92" t="s">
        <v>52</v>
      </c>
      <c r="N16" s="92" t="s">
        <v>54</v>
      </c>
      <c r="O16" s="92" t="s">
        <v>56</v>
      </c>
      <c r="P16" s="92" t="s">
        <v>58</v>
      </c>
      <c r="Q16" s="92" t="s">
        <v>56</v>
      </c>
      <c r="R16" s="109"/>
      <c r="U16" s="105">
        <v>110.2</v>
      </c>
      <c r="V16" s="86" t="s">
        <v>6</v>
      </c>
      <c r="X16" s="87">
        <v>4</v>
      </c>
      <c r="Y16" s="90" t="s">
        <v>146</v>
      </c>
      <c r="Z16" s="106"/>
      <c r="AA16" s="28">
        <v>112.5</v>
      </c>
      <c r="AB16" s="86" t="s">
        <v>127</v>
      </c>
      <c r="AC16" s="79"/>
    </row>
    <row r="17" spans="2:29" ht="21" x14ac:dyDescent="0.35">
      <c r="B17" s="111" t="s">
        <v>8</v>
      </c>
      <c r="C17" s="110">
        <v>56</v>
      </c>
      <c r="D17" s="111">
        <v>3</v>
      </c>
      <c r="E17" s="111">
        <v>16</v>
      </c>
      <c r="F17" s="111">
        <f>PRODUCT(D17:E17)</f>
        <v>48</v>
      </c>
      <c r="G17" s="110">
        <v>4</v>
      </c>
      <c r="H17" s="110">
        <v>5</v>
      </c>
      <c r="I17" s="110">
        <v>5</v>
      </c>
      <c r="J17" s="110">
        <v>5</v>
      </c>
      <c r="K17" s="110"/>
      <c r="L17" s="110">
        <v>7</v>
      </c>
      <c r="M17" s="110">
        <v>7</v>
      </c>
      <c r="N17" s="110">
        <v>7</v>
      </c>
      <c r="O17" s="110">
        <v>7</v>
      </c>
      <c r="P17" s="110">
        <v>7</v>
      </c>
      <c r="Q17" s="110"/>
      <c r="R17" s="112">
        <f t="shared" ref="R17:R24" si="2">SUM(F17:Q17)+C17</f>
        <v>158</v>
      </c>
      <c r="S17" s="92" t="s">
        <v>8</v>
      </c>
      <c r="U17" s="107">
        <v>110</v>
      </c>
      <c r="V17" s="86" t="s">
        <v>9</v>
      </c>
      <c r="X17" s="87">
        <v>4</v>
      </c>
      <c r="Y17" s="90" t="s">
        <v>67</v>
      </c>
      <c r="Z17" s="106"/>
      <c r="AA17" s="107">
        <v>112</v>
      </c>
      <c r="AB17" s="86" t="s">
        <v>125</v>
      </c>
      <c r="AC17" s="79"/>
    </row>
    <row r="18" spans="2:29" ht="21" x14ac:dyDescent="0.35">
      <c r="B18" s="111" t="s">
        <v>123</v>
      </c>
      <c r="C18" s="110">
        <v>55</v>
      </c>
      <c r="D18" s="111">
        <v>3</v>
      </c>
      <c r="E18" s="111">
        <v>16</v>
      </c>
      <c r="F18" s="111">
        <f>PRODUCT(D18:E18)</f>
        <v>48</v>
      </c>
      <c r="G18" s="110">
        <v>4</v>
      </c>
      <c r="H18" s="110">
        <v>5</v>
      </c>
      <c r="I18" s="110">
        <v>5</v>
      </c>
      <c r="J18" s="110"/>
      <c r="K18" s="110"/>
      <c r="L18" s="110">
        <v>7</v>
      </c>
      <c r="M18" s="110">
        <v>7</v>
      </c>
      <c r="N18" s="110">
        <v>7</v>
      </c>
      <c r="O18" s="110"/>
      <c r="P18" s="110"/>
      <c r="Q18" s="110"/>
      <c r="R18" s="112">
        <f t="shared" si="2"/>
        <v>138</v>
      </c>
      <c r="S18" s="92" t="s">
        <v>123</v>
      </c>
      <c r="U18" s="107">
        <v>108</v>
      </c>
      <c r="V18" s="86" t="s">
        <v>126</v>
      </c>
      <c r="X18" s="87"/>
      <c r="Y18" s="89" t="s">
        <v>147</v>
      </c>
      <c r="Z18" s="106"/>
      <c r="AA18" s="105">
        <v>110.2</v>
      </c>
      <c r="AB18" s="86" t="s">
        <v>6</v>
      </c>
      <c r="AC18" s="79"/>
    </row>
    <row r="19" spans="2:29" ht="21" x14ac:dyDescent="0.35">
      <c r="B19" s="111" t="s">
        <v>9</v>
      </c>
      <c r="C19" s="110">
        <v>54</v>
      </c>
      <c r="D19" s="111">
        <v>3</v>
      </c>
      <c r="E19" s="111">
        <v>15</v>
      </c>
      <c r="F19" s="111">
        <f t="shared" ref="F19:F24" si="3">PRODUCT(D19:E19)</f>
        <v>45</v>
      </c>
      <c r="G19" s="110">
        <v>4</v>
      </c>
      <c r="H19" s="110"/>
      <c r="I19" s="110"/>
      <c r="J19" s="110"/>
      <c r="K19" s="110"/>
      <c r="L19" s="110">
        <v>7</v>
      </c>
      <c r="M19" s="110"/>
      <c r="N19" s="110"/>
      <c r="O19" s="110"/>
      <c r="P19" s="110"/>
      <c r="Q19" s="110"/>
      <c r="R19" s="112">
        <f t="shared" si="2"/>
        <v>110</v>
      </c>
      <c r="S19" s="92" t="s">
        <v>9</v>
      </c>
      <c r="U19" s="105">
        <v>107.1</v>
      </c>
      <c r="V19" s="86" t="s">
        <v>5</v>
      </c>
      <c r="X19" s="87">
        <v>9</v>
      </c>
      <c r="Y19" s="90" t="s">
        <v>17</v>
      </c>
      <c r="Z19" s="106"/>
      <c r="AA19" s="107">
        <v>108</v>
      </c>
      <c r="AB19" s="86" t="s">
        <v>126</v>
      </c>
      <c r="AC19" s="79"/>
    </row>
    <row r="20" spans="2:29" ht="21" x14ac:dyDescent="0.35">
      <c r="B20" s="111" t="s">
        <v>125</v>
      </c>
      <c r="C20" s="110">
        <v>53</v>
      </c>
      <c r="D20" s="111">
        <v>3</v>
      </c>
      <c r="E20" s="111">
        <v>12</v>
      </c>
      <c r="F20" s="111">
        <f t="shared" si="3"/>
        <v>36</v>
      </c>
      <c r="G20" s="110">
        <v>4</v>
      </c>
      <c r="H20" s="110">
        <v>5</v>
      </c>
      <c r="I20" s="110"/>
      <c r="J20" s="110"/>
      <c r="K20" s="110"/>
      <c r="L20" s="110">
        <v>7</v>
      </c>
      <c r="M20" s="110">
        <v>7</v>
      </c>
      <c r="N20" s="110"/>
      <c r="O20" s="110"/>
      <c r="P20" s="110"/>
      <c r="Q20" s="110"/>
      <c r="R20" s="112">
        <f t="shared" si="2"/>
        <v>112</v>
      </c>
      <c r="S20" s="92" t="s">
        <v>125</v>
      </c>
      <c r="U20" s="105">
        <v>106.6</v>
      </c>
      <c r="V20" s="86" t="s">
        <v>82</v>
      </c>
      <c r="X20" s="87">
        <v>6</v>
      </c>
      <c r="Y20" s="90" t="s">
        <v>30</v>
      </c>
      <c r="Z20" s="106"/>
      <c r="AA20" s="105">
        <v>107.1</v>
      </c>
      <c r="AB20" s="86" t="s">
        <v>5</v>
      </c>
      <c r="AC20" s="79"/>
    </row>
    <row r="21" spans="2:29" ht="21" x14ac:dyDescent="0.35">
      <c r="B21" s="111" t="s">
        <v>126</v>
      </c>
      <c r="C21" s="110">
        <v>52</v>
      </c>
      <c r="D21" s="111">
        <v>3</v>
      </c>
      <c r="E21" s="111">
        <v>11</v>
      </c>
      <c r="F21" s="111">
        <f t="shared" si="3"/>
        <v>33</v>
      </c>
      <c r="G21" s="110">
        <v>4</v>
      </c>
      <c r="H21" s="110">
        <v>5</v>
      </c>
      <c r="I21" s="110"/>
      <c r="J21" s="110"/>
      <c r="K21" s="110"/>
      <c r="L21" s="110">
        <v>7</v>
      </c>
      <c r="M21" s="110">
        <v>7</v>
      </c>
      <c r="N21" s="110"/>
      <c r="O21" s="110"/>
      <c r="P21" s="110"/>
      <c r="Q21" s="110"/>
      <c r="R21" s="112">
        <f t="shared" si="2"/>
        <v>108</v>
      </c>
      <c r="S21" s="92" t="s">
        <v>126</v>
      </c>
      <c r="U21" s="28">
        <v>105.5</v>
      </c>
      <c r="V21" s="86" t="s">
        <v>14</v>
      </c>
      <c r="X21" s="87">
        <v>3</v>
      </c>
      <c r="Y21" s="90" t="s">
        <v>39</v>
      </c>
      <c r="Z21" s="106"/>
      <c r="AA21" s="105">
        <v>106.6</v>
      </c>
      <c r="AB21" s="86" t="s">
        <v>82</v>
      </c>
      <c r="AC21" s="79"/>
    </row>
    <row r="22" spans="2:29" ht="21" x14ac:dyDescent="0.35">
      <c r="B22" s="111" t="s">
        <v>10</v>
      </c>
      <c r="C22" s="110">
        <v>51</v>
      </c>
      <c r="D22" s="111">
        <v>3</v>
      </c>
      <c r="E22" s="111">
        <v>9</v>
      </c>
      <c r="F22" s="111">
        <f t="shared" si="3"/>
        <v>27</v>
      </c>
      <c r="G22" s="110">
        <v>4</v>
      </c>
      <c r="H22" s="110"/>
      <c r="I22" s="110"/>
      <c r="J22" s="110"/>
      <c r="K22" s="110"/>
      <c r="L22" s="110">
        <v>7</v>
      </c>
      <c r="M22" s="110"/>
      <c r="N22" s="110"/>
      <c r="O22" s="110"/>
      <c r="P22" s="110"/>
      <c r="Q22" s="110"/>
      <c r="R22" s="112">
        <f t="shared" si="2"/>
        <v>89</v>
      </c>
      <c r="S22" s="92" t="s">
        <v>10</v>
      </c>
      <c r="U22" s="28">
        <v>98</v>
      </c>
      <c r="V22" s="86" t="s">
        <v>15</v>
      </c>
      <c r="X22" s="87">
        <v>3</v>
      </c>
      <c r="Y22" s="90" t="s">
        <v>149</v>
      </c>
      <c r="Z22" s="106"/>
      <c r="AA22" s="28">
        <v>105.5</v>
      </c>
      <c r="AB22" s="86" t="s">
        <v>14</v>
      </c>
      <c r="AC22" s="79"/>
    </row>
    <row r="23" spans="2:29" ht="21" x14ac:dyDescent="0.35">
      <c r="B23" s="111" t="s">
        <v>11</v>
      </c>
      <c r="C23" s="110">
        <v>50</v>
      </c>
      <c r="D23" s="111">
        <v>3</v>
      </c>
      <c r="E23" s="111">
        <v>3</v>
      </c>
      <c r="F23" s="111">
        <f t="shared" si="3"/>
        <v>9</v>
      </c>
      <c r="G23" s="110">
        <v>4</v>
      </c>
      <c r="H23" s="110"/>
      <c r="I23" s="110"/>
      <c r="J23" s="110"/>
      <c r="K23" s="110"/>
      <c r="L23" s="110">
        <v>7</v>
      </c>
      <c r="M23" s="110"/>
      <c r="N23" s="110"/>
      <c r="O23" s="110"/>
      <c r="P23" s="110"/>
      <c r="Q23" s="110"/>
      <c r="R23" s="112">
        <f t="shared" si="2"/>
        <v>70</v>
      </c>
      <c r="S23" s="92" t="s">
        <v>11</v>
      </c>
      <c r="U23" s="28">
        <v>97.5</v>
      </c>
      <c r="V23" s="86" t="s">
        <v>127</v>
      </c>
      <c r="X23" s="87"/>
      <c r="Y23" s="89" t="s">
        <v>150</v>
      </c>
      <c r="Z23" s="106"/>
      <c r="AA23" s="28">
        <v>98</v>
      </c>
      <c r="AB23" s="86" t="s">
        <v>15</v>
      </c>
      <c r="AC23" s="79"/>
    </row>
    <row r="24" spans="2:29" ht="21" x14ac:dyDescent="0.35">
      <c r="B24" s="111" t="s">
        <v>12</v>
      </c>
      <c r="C24" s="110">
        <v>49</v>
      </c>
      <c r="D24" s="111">
        <v>3</v>
      </c>
      <c r="E24" s="111">
        <v>0</v>
      </c>
      <c r="F24" s="111">
        <f t="shared" si="3"/>
        <v>0</v>
      </c>
      <c r="G24" s="110">
        <v>4</v>
      </c>
      <c r="H24" s="110"/>
      <c r="I24" s="110"/>
      <c r="J24" s="110"/>
      <c r="K24" s="110"/>
      <c r="L24" s="110">
        <v>7</v>
      </c>
      <c r="M24" s="110"/>
      <c r="N24" s="110"/>
      <c r="O24" s="110"/>
      <c r="P24" s="110"/>
      <c r="Q24" s="110"/>
      <c r="R24" s="112">
        <f t="shared" si="2"/>
        <v>60</v>
      </c>
      <c r="S24" s="92" t="s">
        <v>12</v>
      </c>
      <c r="U24" s="113">
        <v>92.9</v>
      </c>
      <c r="V24" s="86" t="s">
        <v>128</v>
      </c>
      <c r="X24" s="87">
        <v>6</v>
      </c>
      <c r="Y24" s="90" t="s">
        <v>80</v>
      </c>
      <c r="Z24" s="106"/>
      <c r="AA24" s="28">
        <v>93</v>
      </c>
      <c r="AB24" s="86" t="s">
        <v>16</v>
      </c>
      <c r="AC24" s="79"/>
    </row>
    <row r="25" spans="2:29" ht="21" x14ac:dyDescent="0.35">
      <c r="C25" s="108"/>
      <c r="G25" s="101" t="s">
        <v>53</v>
      </c>
      <c r="H25" s="92" t="s">
        <v>51</v>
      </c>
      <c r="I25" s="92" t="s">
        <v>52</v>
      </c>
      <c r="J25" s="92" t="s">
        <v>54</v>
      </c>
      <c r="K25" s="92" t="s">
        <v>56</v>
      </c>
      <c r="L25" s="92" t="s">
        <v>51</v>
      </c>
      <c r="M25" s="92" t="s">
        <v>52</v>
      </c>
      <c r="N25" s="92" t="s">
        <v>54</v>
      </c>
      <c r="O25" s="92" t="s">
        <v>56</v>
      </c>
      <c r="P25" s="92" t="s">
        <v>58</v>
      </c>
      <c r="Q25" s="92" t="s">
        <v>56</v>
      </c>
      <c r="R25" s="109"/>
      <c r="U25" s="113">
        <v>92.5</v>
      </c>
      <c r="V25" s="86" t="s">
        <v>129</v>
      </c>
      <c r="X25" s="87">
        <v>4</v>
      </c>
      <c r="Y25" s="90" t="s">
        <v>22</v>
      </c>
      <c r="Z25" s="106"/>
      <c r="AA25" s="113">
        <v>92.9</v>
      </c>
      <c r="AB25" s="86" t="s">
        <v>128</v>
      </c>
      <c r="AC25" s="79"/>
    </row>
    <row r="26" spans="2:29" ht="21" x14ac:dyDescent="0.35">
      <c r="B26" s="115" t="s">
        <v>13</v>
      </c>
      <c r="C26" s="114">
        <v>48</v>
      </c>
      <c r="D26" s="115">
        <v>2.5</v>
      </c>
      <c r="E26" s="115">
        <v>18</v>
      </c>
      <c r="F26" s="115">
        <f>PRODUCT(D26:E26)</f>
        <v>45</v>
      </c>
      <c r="G26" s="114">
        <v>3</v>
      </c>
      <c r="H26" s="114">
        <v>4</v>
      </c>
      <c r="I26" s="114"/>
      <c r="J26" s="114"/>
      <c r="K26" s="114"/>
      <c r="L26" s="114">
        <v>6</v>
      </c>
      <c r="M26" s="114">
        <v>6</v>
      </c>
      <c r="N26" s="114">
        <v>6</v>
      </c>
      <c r="O26" s="114"/>
      <c r="P26" s="114"/>
      <c r="Q26" s="114"/>
      <c r="R26" s="116">
        <f t="shared" ref="R26:R33" si="4">SUM(F26:Q26)+C26</f>
        <v>118</v>
      </c>
      <c r="S26" s="92" t="s">
        <v>13</v>
      </c>
      <c r="U26" s="107">
        <v>89</v>
      </c>
      <c r="V26" s="86" t="s">
        <v>10</v>
      </c>
      <c r="X26" s="87">
        <v>2</v>
      </c>
      <c r="Y26" s="90" t="s">
        <v>31</v>
      </c>
      <c r="Z26" s="106"/>
      <c r="AA26" s="113">
        <v>92.5</v>
      </c>
      <c r="AB26" s="86" t="s">
        <v>129</v>
      </c>
      <c r="AC26" s="79"/>
    </row>
    <row r="27" spans="2:29" ht="21" x14ac:dyDescent="0.35">
      <c r="B27" s="115" t="s">
        <v>14</v>
      </c>
      <c r="C27" s="114">
        <v>47</v>
      </c>
      <c r="D27" s="115">
        <v>2.5</v>
      </c>
      <c r="E27" s="115">
        <v>15</v>
      </c>
      <c r="F27" s="115">
        <f t="shared" ref="F27:F33" si="5">PRODUCT(D27:E27)</f>
        <v>37.5</v>
      </c>
      <c r="G27" s="114">
        <v>3</v>
      </c>
      <c r="H27" s="114">
        <v>4</v>
      </c>
      <c r="I27" s="114">
        <v>4</v>
      </c>
      <c r="J27" s="114">
        <v>4</v>
      </c>
      <c r="K27" s="114"/>
      <c r="L27" s="114">
        <v>6</v>
      </c>
      <c r="M27" s="114"/>
      <c r="N27" s="114"/>
      <c r="O27" s="114"/>
      <c r="P27" s="114"/>
      <c r="Q27" s="114"/>
      <c r="R27" s="116">
        <f t="shared" si="4"/>
        <v>105.5</v>
      </c>
      <c r="S27" s="92" t="s">
        <v>14</v>
      </c>
      <c r="U27" s="28">
        <v>85</v>
      </c>
      <c r="V27" s="86" t="s">
        <v>16</v>
      </c>
      <c r="X27" s="87">
        <v>2</v>
      </c>
      <c r="Y27" s="90" t="s">
        <v>65</v>
      </c>
      <c r="Z27" s="106"/>
      <c r="AA27" s="107">
        <v>89</v>
      </c>
      <c r="AB27" s="86" t="s">
        <v>10</v>
      </c>
      <c r="AC27" s="79"/>
    </row>
    <row r="28" spans="2:29" ht="21" x14ac:dyDescent="0.35">
      <c r="B28" s="115" t="s">
        <v>15</v>
      </c>
      <c r="C28" s="114">
        <v>46</v>
      </c>
      <c r="D28" s="115">
        <v>2.5</v>
      </c>
      <c r="E28" s="115">
        <v>10</v>
      </c>
      <c r="F28" s="115">
        <f t="shared" si="5"/>
        <v>25</v>
      </c>
      <c r="G28" s="114">
        <v>3</v>
      </c>
      <c r="H28" s="114"/>
      <c r="I28" s="114"/>
      <c r="J28" s="114"/>
      <c r="K28" s="114"/>
      <c r="L28" s="114">
        <v>6</v>
      </c>
      <c r="M28" s="114">
        <v>6</v>
      </c>
      <c r="N28" s="114">
        <v>6</v>
      </c>
      <c r="O28" s="114">
        <v>6</v>
      </c>
      <c r="P28" s="114"/>
      <c r="Q28" s="114"/>
      <c r="R28" s="116">
        <f t="shared" si="4"/>
        <v>98</v>
      </c>
      <c r="S28" s="92" t="s">
        <v>15</v>
      </c>
      <c r="U28" s="113">
        <v>84.2</v>
      </c>
      <c r="V28" s="86" t="s">
        <v>19</v>
      </c>
      <c r="X28" s="87"/>
      <c r="Y28" s="89" t="s">
        <v>152</v>
      </c>
      <c r="Z28" s="106"/>
      <c r="AA28" s="113">
        <v>84.3</v>
      </c>
      <c r="AB28" s="86" t="s">
        <v>18</v>
      </c>
      <c r="AC28" s="79"/>
    </row>
    <row r="29" spans="2:29" ht="21" x14ac:dyDescent="0.35">
      <c r="B29" s="115" t="s">
        <v>16</v>
      </c>
      <c r="C29" s="114">
        <v>45</v>
      </c>
      <c r="D29" s="115">
        <v>2.5</v>
      </c>
      <c r="E29" s="115">
        <v>10</v>
      </c>
      <c r="F29" s="115">
        <f t="shared" si="5"/>
        <v>25</v>
      </c>
      <c r="G29" s="114">
        <v>3</v>
      </c>
      <c r="H29" s="114"/>
      <c r="I29" s="114"/>
      <c r="J29" s="114"/>
      <c r="K29" s="114"/>
      <c r="L29" s="114">
        <v>6</v>
      </c>
      <c r="M29" s="114">
        <v>6</v>
      </c>
      <c r="N29" s="114"/>
      <c r="O29" s="114"/>
      <c r="P29" s="114"/>
      <c r="Q29" s="114"/>
      <c r="R29" s="116">
        <f t="shared" si="4"/>
        <v>85</v>
      </c>
      <c r="S29" s="92" t="s">
        <v>16</v>
      </c>
      <c r="U29" s="113">
        <v>81.3</v>
      </c>
      <c r="V29" s="86" t="s">
        <v>18</v>
      </c>
      <c r="X29" s="87">
        <v>3</v>
      </c>
      <c r="Y29" s="90" t="s">
        <v>18</v>
      </c>
      <c r="Z29" s="106"/>
      <c r="AA29" s="113">
        <v>84.2</v>
      </c>
      <c r="AB29" s="86" t="s">
        <v>19</v>
      </c>
      <c r="AC29" s="79"/>
    </row>
    <row r="30" spans="2:29" ht="21" x14ac:dyDescent="0.35">
      <c r="B30" s="115" t="s">
        <v>130</v>
      </c>
      <c r="C30" s="114">
        <v>44</v>
      </c>
      <c r="D30" s="115">
        <v>2.5</v>
      </c>
      <c r="E30" s="115">
        <v>9</v>
      </c>
      <c r="F30" s="115">
        <f t="shared" si="5"/>
        <v>22.5</v>
      </c>
      <c r="G30" s="114">
        <v>3</v>
      </c>
      <c r="H30" s="114"/>
      <c r="I30" s="114"/>
      <c r="J30" s="114"/>
      <c r="K30" s="114"/>
      <c r="L30" s="114">
        <v>6</v>
      </c>
      <c r="M30" s="114"/>
      <c r="N30" s="114"/>
      <c r="O30" s="114"/>
      <c r="P30" s="114"/>
      <c r="Q30" s="114"/>
      <c r="R30" s="116">
        <f t="shared" si="4"/>
        <v>75.5</v>
      </c>
      <c r="S30" s="92" t="s">
        <v>130</v>
      </c>
      <c r="U30" s="113">
        <v>80.3</v>
      </c>
      <c r="V30" s="86" t="s">
        <v>131</v>
      </c>
      <c r="X30" s="87">
        <v>2</v>
      </c>
      <c r="Y30" s="90" t="s">
        <v>153</v>
      </c>
      <c r="Z30" s="106"/>
      <c r="AA30" s="113">
        <v>80.3</v>
      </c>
      <c r="AB30" s="86" t="s">
        <v>131</v>
      </c>
      <c r="AC30" s="79"/>
    </row>
    <row r="31" spans="2:29" ht="21" x14ac:dyDescent="0.35">
      <c r="B31" s="115" t="s">
        <v>132</v>
      </c>
      <c r="C31" s="114">
        <v>43</v>
      </c>
      <c r="D31" s="115">
        <v>2.5</v>
      </c>
      <c r="E31" s="115">
        <v>7</v>
      </c>
      <c r="F31" s="115">
        <f t="shared" si="5"/>
        <v>17.5</v>
      </c>
      <c r="G31" s="114">
        <v>3</v>
      </c>
      <c r="H31" s="114">
        <v>4</v>
      </c>
      <c r="I31" s="114"/>
      <c r="J31" s="114"/>
      <c r="K31" s="114"/>
      <c r="L31" s="114">
        <v>6</v>
      </c>
      <c r="M31" s="114"/>
      <c r="N31" s="114"/>
      <c r="O31" s="114"/>
      <c r="P31" s="114"/>
      <c r="Q31" s="114"/>
      <c r="R31" s="116">
        <f t="shared" si="4"/>
        <v>73.5</v>
      </c>
      <c r="S31" s="92" t="s">
        <v>132</v>
      </c>
      <c r="U31" s="117">
        <v>75.599999999999994</v>
      </c>
      <c r="V31" s="86" t="s">
        <v>133</v>
      </c>
      <c r="X31" s="87">
        <v>1</v>
      </c>
      <c r="Y31" s="90" t="s">
        <v>45</v>
      </c>
      <c r="Z31" s="106"/>
      <c r="AA31" s="105">
        <v>79</v>
      </c>
      <c r="AB31" s="86" t="s">
        <v>7</v>
      </c>
      <c r="AC31" s="79"/>
    </row>
    <row r="32" spans="2:29" ht="21" x14ac:dyDescent="0.35">
      <c r="B32" s="115" t="s">
        <v>127</v>
      </c>
      <c r="C32" s="114">
        <v>42</v>
      </c>
      <c r="D32" s="115">
        <v>2.5</v>
      </c>
      <c r="E32" s="115">
        <v>7</v>
      </c>
      <c r="F32" s="115">
        <f t="shared" si="5"/>
        <v>17.5</v>
      </c>
      <c r="G32" s="114">
        <v>3</v>
      </c>
      <c r="H32" s="114">
        <v>4</v>
      </c>
      <c r="I32" s="114">
        <v>4</v>
      </c>
      <c r="J32" s="114">
        <v>4</v>
      </c>
      <c r="K32" s="114">
        <v>4</v>
      </c>
      <c r="L32" s="114">
        <v>6</v>
      </c>
      <c r="M32" s="114">
        <v>6</v>
      </c>
      <c r="N32" s="114"/>
      <c r="O32" s="114"/>
      <c r="P32" s="114">
        <v>7</v>
      </c>
      <c r="Q32" s="114"/>
      <c r="R32" s="116">
        <f t="shared" si="4"/>
        <v>97.5</v>
      </c>
      <c r="S32" s="92" t="s">
        <v>127</v>
      </c>
      <c r="U32" s="28">
        <v>75.5</v>
      </c>
      <c r="V32" s="86" t="s">
        <v>130</v>
      </c>
      <c r="X32" s="87">
        <v>1</v>
      </c>
      <c r="Y32" s="90" t="s">
        <v>33</v>
      </c>
      <c r="Z32" s="106"/>
      <c r="AA32" s="113">
        <v>78.7</v>
      </c>
      <c r="AB32" s="86" t="s">
        <v>20</v>
      </c>
      <c r="AC32" s="79"/>
    </row>
    <row r="33" spans="2:29" ht="21" x14ac:dyDescent="0.35">
      <c r="B33" s="115" t="s">
        <v>17</v>
      </c>
      <c r="C33" s="114">
        <v>41</v>
      </c>
      <c r="D33" s="115">
        <v>2.5</v>
      </c>
      <c r="E33" s="115">
        <v>6</v>
      </c>
      <c r="F33" s="115">
        <f t="shared" si="5"/>
        <v>15</v>
      </c>
      <c r="G33" s="114">
        <v>3</v>
      </c>
      <c r="H33" s="114"/>
      <c r="I33" s="114"/>
      <c r="J33" s="114"/>
      <c r="K33" s="114"/>
      <c r="L33" s="114">
        <v>6</v>
      </c>
      <c r="M33" s="114"/>
      <c r="N33" s="114"/>
      <c r="O33" s="114"/>
      <c r="P33" s="114"/>
      <c r="Q33" s="114"/>
      <c r="R33" s="116">
        <f t="shared" si="4"/>
        <v>65</v>
      </c>
      <c r="S33" s="92" t="s">
        <v>85</v>
      </c>
      <c r="U33" s="117">
        <v>75</v>
      </c>
      <c r="V33" s="86" t="s">
        <v>134</v>
      </c>
      <c r="Y33" s="118"/>
      <c r="Z33" s="106"/>
      <c r="AA33" s="28">
        <v>77.5</v>
      </c>
      <c r="AB33" s="86" t="s">
        <v>130</v>
      </c>
      <c r="AC33" s="79"/>
    </row>
    <row r="34" spans="2:29" ht="21" x14ac:dyDescent="0.35">
      <c r="C34" s="108"/>
      <c r="G34" s="101" t="s">
        <v>53</v>
      </c>
      <c r="H34" s="92" t="s">
        <v>51</v>
      </c>
      <c r="I34" s="92" t="s">
        <v>52</v>
      </c>
      <c r="J34" s="92" t="s">
        <v>54</v>
      </c>
      <c r="K34" s="92" t="s">
        <v>56</v>
      </c>
      <c r="L34" s="92" t="s">
        <v>51</v>
      </c>
      <c r="M34" s="92" t="s">
        <v>52</v>
      </c>
      <c r="N34" s="92" t="s">
        <v>54</v>
      </c>
      <c r="O34" s="92" t="s">
        <v>56</v>
      </c>
      <c r="P34" s="92" t="s">
        <v>58</v>
      </c>
      <c r="Q34" s="92" t="s">
        <v>56</v>
      </c>
      <c r="R34" s="109"/>
      <c r="U34" s="28">
        <v>73.5</v>
      </c>
      <c r="V34" s="86" t="s">
        <v>132</v>
      </c>
      <c r="Y34" s="118"/>
      <c r="Z34" s="106"/>
      <c r="AA34" s="117">
        <v>75.599999999999994</v>
      </c>
      <c r="AB34" s="86" t="s">
        <v>133</v>
      </c>
      <c r="AC34" s="79"/>
    </row>
    <row r="35" spans="2:29" ht="21" x14ac:dyDescent="0.35">
      <c r="B35" s="94" t="s">
        <v>128</v>
      </c>
      <c r="C35" s="119">
        <v>40</v>
      </c>
      <c r="D35" s="94">
        <v>2.1</v>
      </c>
      <c r="E35" s="94">
        <v>19</v>
      </c>
      <c r="F35" s="94">
        <f>PRODUCT(D35:E35)</f>
        <v>39.9</v>
      </c>
      <c r="G35" s="119">
        <v>3</v>
      </c>
      <c r="H35" s="119"/>
      <c r="I35" s="119"/>
      <c r="J35" s="119"/>
      <c r="K35" s="119"/>
      <c r="L35" s="119">
        <v>5</v>
      </c>
      <c r="M35" s="119">
        <v>5</v>
      </c>
      <c r="N35" s="119"/>
      <c r="O35" s="119"/>
      <c r="P35" s="119"/>
      <c r="Q35" s="119"/>
      <c r="R35" s="120">
        <f t="shared" ref="R35:R42" si="6">SUM(F35:Q35)+C35</f>
        <v>92.9</v>
      </c>
      <c r="S35" s="92" t="s">
        <v>128</v>
      </c>
      <c r="U35" s="107">
        <v>70</v>
      </c>
      <c r="V35" s="86" t="s">
        <v>11</v>
      </c>
      <c r="Y35" s="118"/>
      <c r="Z35" s="106"/>
      <c r="AA35" s="117">
        <v>75</v>
      </c>
      <c r="AB35" s="86" t="s">
        <v>134</v>
      </c>
      <c r="AC35" s="79"/>
    </row>
    <row r="36" spans="2:29" ht="21" x14ac:dyDescent="0.35">
      <c r="B36" s="94" t="s">
        <v>129</v>
      </c>
      <c r="C36" s="119">
        <v>39</v>
      </c>
      <c r="D36" s="94">
        <v>2.1</v>
      </c>
      <c r="E36" s="94">
        <v>15</v>
      </c>
      <c r="F36" s="94">
        <f t="shared" ref="F36:F42" si="7">PRODUCT(D36:E36)</f>
        <v>31.5</v>
      </c>
      <c r="G36" s="119">
        <v>3</v>
      </c>
      <c r="H36" s="119">
        <v>4</v>
      </c>
      <c r="I36" s="119"/>
      <c r="J36" s="119"/>
      <c r="K36" s="119"/>
      <c r="L36" s="119">
        <v>5</v>
      </c>
      <c r="M36" s="119">
        <v>5</v>
      </c>
      <c r="N36" s="119">
        <v>5</v>
      </c>
      <c r="O36" s="119"/>
      <c r="P36" s="119"/>
      <c r="Q36" s="119"/>
      <c r="R36" s="120">
        <f t="shared" si="6"/>
        <v>92.5</v>
      </c>
      <c r="S36" s="92" t="s">
        <v>129</v>
      </c>
      <c r="U36" s="121">
        <v>69.8</v>
      </c>
      <c r="V36" s="86" t="s">
        <v>29</v>
      </c>
      <c r="Y36" s="118"/>
      <c r="Z36" s="106"/>
      <c r="AA36" s="28">
        <v>73.5</v>
      </c>
      <c r="AB36" s="86" t="s">
        <v>132</v>
      </c>
      <c r="AC36" s="79"/>
    </row>
    <row r="37" spans="2:29" ht="21" x14ac:dyDescent="0.35">
      <c r="B37" s="94" t="s">
        <v>18</v>
      </c>
      <c r="C37" s="119">
        <v>38</v>
      </c>
      <c r="D37" s="94">
        <v>2.1</v>
      </c>
      <c r="E37" s="94">
        <v>13</v>
      </c>
      <c r="F37" s="94">
        <f t="shared" si="7"/>
        <v>27.3</v>
      </c>
      <c r="G37" s="119">
        <v>3</v>
      </c>
      <c r="H37" s="119">
        <v>4</v>
      </c>
      <c r="I37" s="119">
        <v>4</v>
      </c>
      <c r="J37" s="119"/>
      <c r="K37" s="119"/>
      <c r="L37" s="119">
        <v>5</v>
      </c>
      <c r="M37" s="119"/>
      <c r="N37" s="119"/>
      <c r="O37" s="119"/>
      <c r="P37" s="119"/>
      <c r="Q37" s="119"/>
      <c r="R37" s="120">
        <f t="shared" si="6"/>
        <v>81.3</v>
      </c>
      <c r="S37" s="92" t="s">
        <v>18</v>
      </c>
      <c r="U37" s="105">
        <v>69</v>
      </c>
      <c r="V37" s="86" t="s">
        <v>7</v>
      </c>
      <c r="Y37" s="118"/>
      <c r="Z37" s="106"/>
      <c r="AA37" s="107">
        <v>70</v>
      </c>
      <c r="AB37" s="86" t="s">
        <v>11</v>
      </c>
      <c r="AC37" s="79"/>
    </row>
    <row r="38" spans="2:29" ht="21" x14ac:dyDescent="0.35">
      <c r="B38" s="94" t="s">
        <v>131</v>
      </c>
      <c r="C38" s="119">
        <v>37</v>
      </c>
      <c r="D38" s="94">
        <v>2.1</v>
      </c>
      <c r="E38" s="94">
        <v>13</v>
      </c>
      <c r="F38" s="94">
        <f t="shared" si="7"/>
        <v>27.3</v>
      </c>
      <c r="G38" s="119">
        <v>3</v>
      </c>
      <c r="H38" s="119">
        <v>4</v>
      </c>
      <c r="I38" s="119">
        <v>4</v>
      </c>
      <c r="J38" s="119"/>
      <c r="K38" s="119"/>
      <c r="L38" s="119">
        <v>5</v>
      </c>
      <c r="M38" s="119"/>
      <c r="N38" s="119"/>
      <c r="O38" s="119"/>
      <c r="P38" s="119"/>
      <c r="Q38" s="119"/>
      <c r="R38" s="120">
        <f t="shared" si="6"/>
        <v>80.3</v>
      </c>
      <c r="S38" s="92" t="s">
        <v>131</v>
      </c>
      <c r="U38" s="113">
        <v>66.7</v>
      </c>
      <c r="V38" s="86" t="s">
        <v>20</v>
      </c>
      <c r="Y38" s="118"/>
      <c r="Z38" s="106"/>
      <c r="AA38" s="121">
        <v>69.8</v>
      </c>
      <c r="AB38" s="86" t="s">
        <v>29</v>
      </c>
      <c r="AC38" s="79"/>
    </row>
    <row r="39" spans="2:29" ht="21" x14ac:dyDescent="0.35">
      <c r="B39" s="94" t="s">
        <v>19</v>
      </c>
      <c r="C39" s="119">
        <v>36</v>
      </c>
      <c r="D39" s="94">
        <v>2.1</v>
      </c>
      <c r="E39" s="94">
        <v>12</v>
      </c>
      <c r="F39" s="94">
        <f t="shared" si="7"/>
        <v>25.200000000000003</v>
      </c>
      <c r="G39" s="119">
        <v>3</v>
      </c>
      <c r="H39" s="119"/>
      <c r="I39" s="119"/>
      <c r="J39" s="119"/>
      <c r="K39" s="119"/>
      <c r="L39" s="119">
        <v>5</v>
      </c>
      <c r="M39" s="119">
        <v>5</v>
      </c>
      <c r="N39" s="119">
        <v>5</v>
      </c>
      <c r="O39" s="119">
        <v>5</v>
      </c>
      <c r="P39" s="119"/>
      <c r="Q39" s="119"/>
      <c r="R39" s="120">
        <f t="shared" si="6"/>
        <v>84.2</v>
      </c>
      <c r="S39" s="92" t="s">
        <v>19</v>
      </c>
      <c r="U39" s="28">
        <v>65</v>
      </c>
      <c r="V39" s="86" t="s">
        <v>85</v>
      </c>
      <c r="Y39" s="118"/>
      <c r="Z39" s="106"/>
      <c r="AA39" s="28">
        <v>65</v>
      </c>
      <c r="AB39" s="86" t="s">
        <v>85</v>
      </c>
      <c r="AC39" s="106"/>
    </row>
    <row r="40" spans="2:29" ht="21" x14ac:dyDescent="0.35">
      <c r="B40" s="94" t="s">
        <v>20</v>
      </c>
      <c r="C40" s="119">
        <v>35</v>
      </c>
      <c r="D40" s="94">
        <v>2.1</v>
      </c>
      <c r="E40" s="94">
        <v>7</v>
      </c>
      <c r="F40" s="94">
        <f t="shared" si="7"/>
        <v>14.700000000000001</v>
      </c>
      <c r="G40" s="119">
        <v>3</v>
      </c>
      <c r="H40" s="119">
        <v>4</v>
      </c>
      <c r="I40" s="119"/>
      <c r="J40" s="119"/>
      <c r="K40" s="119"/>
      <c r="L40" s="119">
        <v>5</v>
      </c>
      <c r="M40" s="119">
        <v>5</v>
      </c>
      <c r="N40" s="119"/>
      <c r="O40" s="119"/>
      <c r="P40" s="119"/>
      <c r="Q40" s="119"/>
      <c r="R40" s="120">
        <f t="shared" si="6"/>
        <v>66.7</v>
      </c>
      <c r="S40" s="92" t="s">
        <v>20</v>
      </c>
      <c r="U40" s="121">
        <v>60.1</v>
      </c>
      <c r="V40" s="86" t="s">
        <v>135</v>
      </c>
      <c r="Y40" s="118"/>
      <c r="Z40" s="106"/>
      <c r="AA40" s="121">
        <v>60.1</v>
      </c>
      <c r="AB40" s="86" t="s">
        <v>135</v>
      </c>
      <c r="AC40" s="79"/>
    </row>
    <row r="41" spans="2:29" ht="21" x14ac:dyDescent="0.35">
      <c r="B41" s="94" t="s">
        <v>21</v>
      </c>
      <c r="C41" s="119">
        <v>34</v>
      </c>
      <c r="D41" s="94">
        <v>2.1</v>
      </c>
      <c r="E41" s="94">
        <v>3</v>
      </c>
      <c r="F41" s="94">
        <f t="shared" si="7"/>
        <v>6.3000000000000007</v>
      </c>
      <c r="G41" s="119">
        <v>3</v>
      </c>
      <c r="H41" s="119"/>
      <c r="I41" s="119"/>
      <c r="J41" s="119"/>
      <c r="K41" s="119"/>
      <c r="L41" s="119">
        <v>5</v>
      </c>
      <c r="M41" s="119"/>
      <c r="N41" s="119"/>
      <c r="O41" s="119"/>
      <c r="P41" s="119"/>
      <c r="Q41" s="119"/>
      <c r="R41" s="120">
        <f t="shared" si="6"/>
        <v>48.3</v>
      </c>
      <c r="S41" s="92" t="s">
        <v>21</v>
      </c>
      <c r="U41" s="107">
        <v>60</v>
      </c>
      <c r="V41" s="86" t="s">
        <v>12</v>
      </c>
      <c r="Y41" s="118"/>
      <c r="Z41" s="106"/>
      <c r="AA41" s="107">
        <v>60</v>
      </c>
      <c r="AB41" s="86" t="s">
        <v>12</v>
      </c>
      <c r="AC41" s="79"/>
    </row>
    <row r="42" spans="2:29" ht="21" x14ac:dyDescent="0.35">
      <c r="B42" s="94" t="s">
        <v>22</v>
      </c>
      <c r="C42" s="119">
        <v>33</v>
      </c>
      <c r="D42" s="94">
        <v>2.1</v>
      </c>
      <c r="E42" s="94">
        <v>0</v>
      </c>
      <c r="F42" s="94">
        <f t="shared" si="7"/>
        <v>0</v>
      </c>
      <c r="G42" s="119">
        <v>3</v>
      </c>
      <c r="H42" s="119"/>
      <c r="I42" s="119"/>
      <c r="J42" s="119"/>
      <c r="K42" s="119"/>
      <c r="L42" s="119">
        <v>5</v>
      </c>
      <c r="M42" s="119"/>
      <c r="N42" s="119"/>
      <c r="O42" s="119"/>
      <c r="P42" s="119"/>
      <c r="Q42" s="119"/>
      <c r="R42" s="120">
        <f t="shared" si="6"/>
        <v>41</v>
      </c>
      <c r="S42" s="92" t="s">
        <v>22</v>
      </c>
      <c r="U42" s="117">
        <v>59.2</v>
      </c>
      <c r="V42" s="86" t="s">
        <v>23</v>
      </c>
      <c r="Y42" s="118"/>
      <c r="Z42" s="106"/>
      <c r="AA42" s="117">
        <v>59.2</v>
      </c>
      <c r="AB42" s="86" t="s">
        <v>23</v>
      </c>
      <c r="AC42" s="106"/>
    </row>
    <row r="43" spans="2:29" ht="21" x14ac:dyDescent="0.35">
      <c r="C43" s="108"/>
      <c r="G43" s="101" t="s">
        <v>53</v>
      </c>
      <c r="H43" s="92" t="s">
        <v>51</v>
      </c>
      <c r="I43" s="92" t="s">
        <v>52</v>
      </c>
      <c r="J43" s="92" t="s">
        <v>54</v>
      </c>
      <c r="K43" s="92" t="s">
        <v>56</v>
      </c>
      <c r="L43" s="92" t="s">
        <v>51</v>
      </c>
      <c r="M43" s="92" t="s">
        <v>52</v>
      </c>
      <c r="N43" s="92" t="s">
        <v>54</v>
      </c>
      <c r="O43" s="92" t="s">
        <v>56</v>
      </c>
      <c r="P43" s="92" t="s">
        <v>58</v>
      </c>
      <c r="Q43" s="92" t="s">
        <v>56</v>
      </c>
      <c r="R43" s="109"/>
      <c r="U43" s="117">
        <v>58.2</v>
      </c>
      <c r="V43" s="86" t="s">
        <v>24</v>
      </c>
      <c r="Y43" s="118"/>
      <c r="Z43" s="106"/>
      <c r="AA43" s="117">
        <v>58.2</v>
      </c>
      <c r="AB43" s="86" t="s">
        <v>24</v>
      </c>
      <c r="AC43" s="79"/>
    </row>
    <row r="44" spans="2:29" ht="21" x14ac:dyDescent="0.35">
      <c r="B44" s="123" t="s">
        <v>133</v>
      </c>
      <c r="C44" s="122">
        <v>32</v>
      </c>
      <c r="D44" s="123">
        <v>1.6</v>
      </c>
      <c r="E44" s="123">
        <v>16</v>
      </c>
      <c r="F44" s="123">
        <f>PRODUCT(D44:E44)</f>
        <v>25.6</v>
      </c>
      <c r="G44" s="122">
        <v>2</v>
      </c>
      <c r="H44" s="122"/>
      <c r="I44" s="122"/>
      <c r="J44" s="122"/>
      <c r="K44" s="122"/>
      <c r="L44" s="122">
        <v>4</v>
      </c>
      <c r="M44" s="122">
        <v>4</v>
      </c>
      <c r="N44" s="122">
        <v>4</v>
      </c>
      <c r="O44" s="122">
        <v>4</v>
      </c>
      <c r="P44" s="122"/>
      <c r="Q44" s="122"/>
      <c r="R44" s="124">
        <f t="shared" ref="R44:R51" si="8">SUM(F44:Q44)+C44</f>
        <v>75.599999999999994</v>
      </c>
      <c r="S44" s="92" t="s">
        <v>133</v>
      </c>
      <c r="U44" s="117">
        <v>54.6</v>
      </c>
      <c r="V44" s="86" t="s">
        <v>25</v>
      </c>
      <c r="Y44" s="118"/>
      <c r="Z44" s="106"/>
      <c r="AA44" s="117">
        <v>54.6</v>
      </c>
      <c r="AB44" s="86" t="s">
        <v>25</v>
      </c>
      <c r="AC44" s="79"/>
    </row>
    <row r="45" spans="2:29" ht="21" x14ac:dyDescent="0.35">
      <c r="B45" s="123" t="s">
        <v>134</v>
      </c>
      <c r="C45" s="122">
        <v>31</v>
      </c>
      <c r="D45" s="123">
        <v>1.6</v>
      </c>
      <c r="E45" s="123">
        <v>15</v>
      </c>
      <c r="F45" s="123">
        <f t="shared" ref="F45:F51" si="9">PRODUCT(D45:E45)</f>
        <v>24</v>
      </c>
      <c r="G45" s="122">
        <v>2</v>
      </c>
      <c r="H45" s="122">
        <v>3</v>
      </c>
      <c r="I45" s="122">
        <v>3</v>
      </c>
      <c r="J45" s="122"/>
      <c r="K45" s="122"/>
      <c r="L45" s="122">
        <v>4</v>
      </c>
      <c r="M45" s="122">
        <v>4</v>
      </c>
      <c r="N45" s="122">
        <v>4</v>
      </c>
      <c r="O45" s="122"/>
      <c r="P45" s="122"/>
      <c r="Q45" s="122"/>
      <c r="R45" s="124">
        <f t="shared" si="8"/>
        <v>75</v>
      </c>
      <c r="S45" s="92" t="s">
        <v>134</v>
      </c>
      <c r="U45" s="33">
        <v>51.2</v>
      </c>
      <c r="V45" s="86" t="s">
        <v>136</v>
      </c>
      <c r="Y45" s="118"/>
      <c r="Z45" s="106"/>
      <c r="AA45" s="117">
        <v>53.2</v>
      </c>
      <c r="AB45" s="86" t="s">
        <v>26</v>
      </c>
      <c r="AC45" s="79"/>
    </row>
    <row r="46" spans="2:29" ht="21" x14ac:dyDescent="0.35">
      <c r="B46" s="123" t="s">
        <v>23</v>
      </c>
      <c r="C46" s="122">
        <v>30</v>
      </c>
      <c r="D46" s="123">
        <v>1.6</v>
      </c>
      <c r="E46" s="123">
        <v>12</v>
      </c>
      <c r="F46" s="123">
        <f t="shared" si="9"/>
        <v>19.200000000000003</v>
      </c>
      <c r="G46" s="122">
        <v>2</v>
      </c>
      <c r="H46" s="122"/>
      <c r="I46" s="122"/>
      <c r="J46" s="122"/>
      <c r="K46" s="122"/>
      <c r="L46" s="122">
        <v>4</v>
      </c>
      <c r="M46" s="122">
        <v>4</v>
      </c>
      <c r="N46" s="122"/>
      <c r="O46" s="122"/>
      <c r="P46" s="122"/>
      <c r="Q46" s="122"/>
      <c r="R46" s="124">
        <f t="shared" si="8"/>
        <v>59.2</v>
      </c>
      <c r="S46" s="92" t="s">
        <v>23</v>
      </c>
      <c r="U46" s="117">
        <v>50.6</v>
      </c>
      <c r="V46" s="86" t="s">
        <v>27</v>
      </c>
      <c r="Y46" s="118"/>
      <c r="Z46" s="106"/>
      <c r="AA46" s="121">
        <v>53.2</v>
      </c>
      <c r="AB46" s="86" t="s">
        <v>30</v>
      </c>
      <c r="AC46" s="106"/>
    </row>
    <row r="47" spans="2:29" ht="21" x14ac:dyDescent="0.35">
      <c r="B47" s="123" t="s">
        <v>24</v>
      </c>
      <c r="C47" s="122">
        <v>29</v>
      </c>
      <c r="D47" s="123">
        <v>1.6</v>
      </c>
      <c r="E47" s="123">
        <v>12</v>
      </c>
      <c r="F47" s="123">
        <f t="shared" si="9"/>
        <v>19.200000000000003</v>
      </c>
      <c r="G47" s="122">
        <v>2</v>
      </c>
      <c r="H47" s="122"/>
      <c r="I47" s="122"/>
      <c r="J47" s="122"/>
      <c r="K47" s="122"/>
      <c r="L47" s="122">
        <v>4</v>
      </c>
      <c r="M47" s="122">
        <v>4</v>
      </c>
      <c r="N47" s="122"/>
      <c r="O47" s="122"/>
      <c r="P47" s="122"/>
      <c r="Q47" s="122"/>
      <c r="R47" s="124">
        <f t="shared" si="8"/>
        <v>58.2</v>
      </c>
      <c r="S47" s="92" t="s">
        <v>24</v>
      </c>
      <c r="U47" s="121">
        <v>49.5</v>
      </c>
      <c r="V47" s="86" t="s">
        <v>137</v>
      </c>
      <c r="Y47" s="118"/>
      <c r="Z47" s="106"/>
      <c r="AA47" s="113">
        <v>52.3</v>
      </c>
      <c r="AB47" s="86" t="s">
        <v>21</v>
      </c>
      <c r="AC47" s="106"/>
    </row>
    <row r="48" spans="2:29" ht="21" x14ac:dyDescent="0.35">
      <c r="B48" s="123" t="s">
        <v>25</v>
      </c>
      <c r="C48" s="122">
        <v>28</v>
      </c>
      <c r="D48" s="123">
        <v>1.6</v>
      </c>
      <c r="E48" s="123">
        <v>11</v>
      </c>
      <c r="F48" s="123">
        <f t="shared" si="9"/>
        <v>17.600000000000001</v>
      </c>
      <c r="G48" s="122">
        <v>2</v>
      </c>
      <c r="H48" s="122">
        <v>3</v>
      </c>
      <c r="I48" s="122"/>
      <c r="J48" s="122"/>
      <c r="K48" s="122"/>
      <c r="L48" s="122">
        <v>4</v>
      </c>
      <c r="M48" s="122"/>
      <c r="N48" s="122"/>
      <c r="O48" s="122"/>
      <c r="P48" s="122"/>
      <c r="Q48" s="122"/>
      <c r="R48" s="124">
        <f t="shared" si="8"/>
        <v>54.6</v>
      </c>
      <c r="S48" s="92" t="s">
        <v>25</v>
      </c>
      <c r="U48" s="113">
        <v>48.3</v>
      </c>
      <c r="V48" s="86" t="s">
        <v>21</v>
      </c>
      <c r="Y48" s="118"/>
      <c r="Z48" s="106"/>
      <c r="AA48" s="33">
        <v>51.2</v>
      </c>
      <c r="AB48" s="86" t="s">
        <v>136</v>
      </c>
      <c r="AC48" s="79"/>
    </row>
    <row r="49" spans="2:29" ht="21" x14ac:dyDescent="0.35">
      <c r="B49" s="123" t="s">
        <v>26</v>
      </c>
      <c r="C49" s="122">
        <v>27</v>
      </c>
      <c r="D49" s="123">
        <v>1.6</v>
      </c>
      <c r="E49" s="123">
        <v>7</v>
      </c>
      <c r="F49" s="123">
        <f t="shared" si="9"/>
        <v>11.200000000000001</v>
      </c>
      <c r="G49" s="122">
        <v>2</v>
      </c>
      <c r="H49" s="122">
        <v>3</v>
      </c>
      <c r="I49" s="122"/>
      <c r="J49" s="122"/>
      <c r="K49" s="122"/>
      <c r="L49" s="122">
        <v>4</v>
      </c>
      <c r="M49" s="122"/>
      <c r="N49" s="122"/>
      <c r="O49" s="122"/>
      <c r="P49" s="122"/>
      <c r="Q49" s="122"/>
      <c r="R49" s="124">
        <f t="shared" si="8"/>
        <v>47.2</v>
      </c>
      <c r="S49" s="92" t="s">
        <v>26</v>
      </c>
      <c r="U49" s="117">
        <v>47.2</v>
      </c>
      <c r="V49" s="86" t="s">
        <v>26</v>
      </c>
      <c r="Y49" s="118"/>
      <c r="Z49" s="106"/>
      <c r="AA49" s="117">
        <v>50.6</v>
      </c>
      <c r="AB49" s="86" t="s">
        <v>27</v>
      </c>
      <c r="AC49" s="106"/>
    </row>
    <row r="50" spans="2:29" ht="21" x14ac:dyDescent="0.35">
      <c r="B50" s="123" t="s">
        <v>27</v>
      </c>
      <c r="C50" s="122">
        <v>26</v>
      </c>
      <c r="D50" s="123">
        <v>1.6</v>
      </c>
      <c r="E50" s="123">
        <v>6</v>
      </c>
      <c r="F50" s="123">
        <f t="shared" si="9"/>
        <v>9.6000000000000014</v>
      </c>
      <c r="G50" s="122">
        <v>2</v>
      </c>
      <c r="H50" s="122">
        <v>3</v>
      </c>
      <c r="I50" s="122">
        <v>3</v>
      </c>
      <c r="J50" s="122">
        <v>3</v>
      </c>
      <c r="K50" s="122"/>
      <c r="L50" s="122">
        <v>4</v>
      </c>
      <c r="M50" s="122"/>
      <c r="N50" s="122"/>
      <c r="O50" s="122"/>
      <c r="P50" s="122"/>
      <c r="Q50" s="122"/>
      <c r="R50" s="124">
        <f t="shared" si="8"/>
        <v>50.6</v>
      </c>
      <c r="S50" s="92" t="s">
        <v>27</v>
      </c>
      <c r="U50" s="121">
        <v>47.2</v>
      </c>
      <c r="V50" s="86" t="s">
        <v>30</v>
      </c>
      <c r="Y50" s="118"/>
      <c r="Z50" s="106"/>
      <c r="AA50" s="121">
        <v>49.5</v>
      </c>
      <c r="AB50" s="86" t="s">
        <v>137</v>
      </c>
      <c r="AC50" s="106"/>
    </row>
    <row r="51" spans="2:29" ht="21" x14ac:dyDescent="0.35">
      <c r="B51" s="123" t="s">
        <v>28</v>
      </c>
      <c r="C51" s="122">
        <v>25</v>
      </c>
      <c r="D51" s="123">
        <v>1.6</v>
      </c>
      <c r="E51" s="123">
        <v>3</v>
      </c>
      <c r="F51" s="123">
        <f t="shared" si="9"/>
        <v>4.8000000000000007</v>
      </c>
      <c r="G51" s="122">
        <v>2</v>
      </c>
      <c r="H51" s="122"/>
      <c r="I51" s="122"/>
      <c r="J51" s="122"/>
      <c r="K51" s="122"/>
      <c r="L51" s="122">
        <v>4</v>
      </c>
      <c r="M51" s="122"/>
      <c r="N51" s="122"/>
      <c r="O51" s="122"/>
      <c r="P51" s="122"/>
      <c r="Q51" s="122"/>
      <c r="R51" s="124">
        <f t="shared" si="8"/>
        <v>35.799999999999997</v>
      </c>
      <c r="S51" s="92" t="s">
        <v>28</v>
      </c>
      <c r="U51" s="121">
        <v>43.1</v>
      </c>
      <c r="V51" s="86" t="s">
        <v>31</v>
      </c>
      <c r="Y51" s="118"/>
      <c r="Z51" s="106"/>
      <c r="AA51" s="121">
        <v>45.1</v>
      </c>
      <c r="AB51" s="86" t="s">
        <v>31</v>
      </c>
      <c r="AC51" s="79"/>
    </row>
    <row r="52" spans="2:29" ht="21" x14ac:dyDescent="0.35">
      <c r="C52" s="108"/>
      <c r="G52" s="101" t="s">
        <v>53</v>
      </c>
      <c r="H52" s="92" t="s">
        <v>51</v>
      </c>
      <c r="I52" s="92" t="s">
        <v>52</v>
      </c>
      <c r="J52" s="92" t="s">
        <v>54</v>
      </c>
      <c r="K52" s="92" t="s">
        <v>56</v>
      </c>
      <c r="L52" s="92" t="s">
        <v>51</v>
      </c>
      <c r="M52" s="92" t="s">
        <v>52</v>
      </c>
      <c r="N52" s="92" t="s">
        <v>54</v>
      </c>
      <c r="O52" s="92" t="s">
        <v>56</v>
      </c>
      <c r="P52" s="92" t="s">
        <v>58</v>
      </c>
      <c r="Q52" s="92" t="s">
        <v>56</v>
      </c>
      <c r="R52" s="109"/>
      <c r="U52" s="33">
        <v>42.6</v>
      </c>
      <c r="V52" s="86" t="s">
        <v>35</v>
      </c>
      <c r="Y52" s="118"/>
      <c r="Z52" s="106"/>
      <c r="AA52" s="113">
        <v>45</v>
      </c>
      <c r="AB52" s="86" t="s">
        <v>22</v>
      </c>
      <c r="AC52" s="79"/>
    </row>
    <row r="53" spans="2:29" ht="21" x14ac:dyDescent="0.35">
      <c r="B53" s="126" t="s">
        <v>135</v>
      </c>
      <c r="C53" s="125">
        <v>24</v>
      </c>
      <c r="D53" s="126">
        <v>1.3</v>
      </c>
      <c r="E53" s="126">
        <v>17</v>
      </c>
      <c r="F53" s="126">
        <f>PRODUCT(D53:E53)</f>
        <v>22.1</v>
      </c>
      <c r="G53" s="125">
        <v>2</v>
      </c>
      <c r="H53" s="125">
        <v>3</v>
      </c>
      <c r="I53" s="125"/>
      <c r="J53" s="125"/>
      <c r="K53" s="125"/>
      <c r="L53" s="125">
        <v>3</v>
      </c>
      <c r="M53" s="125">
        <v>3</v>
      </c>
      <c r="N53" s="125">
        <v>3</v>
      </c>
      <c r="O53" s="125"/>
      <c r="P53" s="125"/>
      <c r="Q53" s="125"/>
      <c r="R53" s="127">
        <f t="shared" ref="R53:R60" si="10">SUM(F53:Q53)+C53</f>
        <v>60.1</v>
      </c>
      <c r="S53" s="92" t="s">
        <v>135</v>
      </c>
      <c r="U53" s="113">
        <v>41</v>
      </c>
      <c r="V53" s="86" t="s">
        <v>22</v>
      </c>
      <c r="Y53" s="118"/>
      <c r="Z53" s="106"/>
      <c r="AA53" s="33">
        <v>42.6</v>
      </c>
      <c r="AB53" s="86" t="s">
        <v>35</v>
      </c>
      <c r="AC53" s="79"/>
    </row>
    <row r="54" spans="2:29" ht="21" x14ac:dyDescent="0.35">
      <c r="B54" s="126" t="s">
        <v>29</v>
      </c>
      <c r="C54" s="125">
        <v>23</v>
      </c>
      <c r="D54" s="126">
        <v>1.3</v>
      </c>
      <c r="E54" s="126">
        <v>16</v>
      </c>
      <c r="F54" s="126">
        <f t="shared" ref="F54:F60" si="11">PRODUCT(D54:E54)</f>
        <v>20.8</v>
      </c>
      <c r="G54" s="125">
        <v>2</v>
      </c>
      <c r="H54" s="125">
        <v>3</v>
      </c>
      <c r="I54" s="125">
        <v>3</v>
      </c>
      <c r="J54" s="125">
        <v>3</v>
      </c>
      <c r="K54" s="125">
        <v>3</v>
      </c>
      <c r="L54" s="125">
        <v>3</v>
      </c>
      <c r="M54" s="125">
        <v>3</v>
      </c>
      <c r="N54" s="125">
        <v>3</v>
      </c>
      <c r="O54" s="125">
        <v>3</v>
      </c>
      <c r="P54" s="125"/>
      <c r="Q54" s="125"/>
      <c r="R54" s="127">
        <f t="shared" si="10"/>
        <v>69.8</v>
      </c>
      <c r="S54" s="92" t="s">
        <v>29</v>
      </c>
      <c r="U54" s="85">
        <v>38</v>
      </c>
      <c r="V54" s="86" t="s">
        <v>41</v>
      </c>
      <c r="Y54" s="118"/>
      <c r="Z54" s="106"/>
      <c r="AA54" s="85">
        <v>38</v>
      </c>
      <c r="AB54" s="86" t="s">
        <v>41</v>
      </c>
      <c r="AC54" s="106"/>
    </row>
    <row r="55" spans="2:29" ht="21" x14ac:dyDescent="0.35">
      <c r="B55" s="126" t="s">
        <v>137</v>
      </c>
      <c r="C55" s="125">
        <v>22</v>
      </c>
      <c r="D55" s="126">
        <v>1.3</v>
      </c>
      <c r="E55" s="126">
        <v>15</v>
      </c>
      <c r="F55" s="126">
        <f t="shared" si="11"/>
        <v>19.5</v>
      </c>
      <c r="G55" s="125">
        <v>2</v>
      </c>
      <c r="H55" s="125"/>
      <c r="I55" s="125"/>
      <c r="J55" s="125"/>
      <c r="K55" s="125"/>
      <c r="L55" s="125">
        <v>3</v>
      </c>
      <c r="M55" s="125">
        <v>3</v>
      </c>
      <c r="N55" s="125"/>
      <c r="O55" s="125"/>
      <c r="P55" s="125"/>
      <c r="Q55" s="125"/>
      <c r="R55" s="127">
        <f t="shared" si="10"/>
        <v>49.5</v>
      </c>
      <c r="S55" s="92" t="s">
        <v>137</v>
      </c>
      <c r="U55" s="33">
        <v>37.4</v>
      </c>
      <c r="V55" s="86" t="s">
        <v>36</v>
      </c>
      <c r="Y55" s="118"/>
      <c r="Z55" s="106"/>
      <c r="AA55" s="33">
        <v>37.4</v>
      </c>
      <c r="AB55" s="86" t="s">
        <v>36</v>
      </c>
      <c r="AC55" s="79"/>
    </row>
    <row r="56" spans="2:29" ht="21" x14ac:dyDescent="0.35">
      <c r="B56" s="126" t="s">
        <v>30</v>
      </c>
      <c r="C56" s="125">
        <v>21</v>
      </c>
      <c r="D56" s="126">
        <v>1.3</v>
      </c>
      <c r="E56" s="126">
        <v>14</v>
      </c>
      <c r="F56" s="126">
        <f t="shared" si="11"/>
        <v>18.2</v>
      </c>
      <c r="G56" s="125">
        <v>2</v>
      </c>
      <c r="H56" s="125">
        <v>3</v>
      </c>
      <c r="I56" s="125"/>
      <c r="J56" s="125"/>
      <c r="K56" s="125"/>
      <c r="L56" s="125">
        <v>3</v>
      </c>
      <c r="M56" s="125"/>
      <c r="N56" s="125"/>
      <c r="O56" s="125"/>
      <c r="P56" s="125"/>
      <c r="Q56" s="125"/>
      <c r="R56" s="127">
        <f t="shared" si="10"/>
        <v>47.2</v>
      </c>
      <c r="S56" s="92" t="s">
        <v>30</v>
      </c>
      <c r="U56" s="33">
        <v>36.4</v>
      </c>
      <c r="V56" s="86" t="s">
        <v>37</v>
      </c>
      <c r="Y56" s="118"/>
      <c r="Z56" s="106"/>
      <c r="AA56" s="33">
        <v>36.4</v>
      </c>
      <c r="AB56" s="86" t="s">
        <v>37</v>
      </c>
      <c r="AC56" s="79"/>
    </row>
    <row r="57" spans="2:29" ht="21" x14ac:dyDescent="0.35">
      <c r="B57" s="126" t="s">
        <v>31</v>
      </c>
      <c r="C57" s="125">
        <v>20</v>
      </c>
      <c r="D57" s="126">
        <v>1.3</v>
      </c>
      <c r="E57" s="126">
        <v>7</v>
      </c>
      <c r="F57" s="126">
        <f t="shared" si="11"/>
        <v>9.1</v>
      </c>
      <c r="G57" s="125">
        <v>2</v>
      </c>
      <c r="H57" s="125">
        <v>3</v>
      </c>
      <c r="I57" s="125">
        <v>3</v>
      </c>
      <c r="J57" s="125"/>
      <c r="K57" s="125"/>
      <c r="L57" s="125">
        <v>3</v>
      </c>
      <c r="M57" s="125">
        <v>3</v>
      </c>
      <c r="N57" s="125"/>
      <c r="O57" s="125"/>
      <c r="P57" s="125"/>
      <c r="Q57" s="125"/>
      <c r="R57" s="127">
        <f t="shared" si="10"/>
        <v>43.1</v>
      </c>
      <c r="S57" s="92" t="s">
        <v>31</v>
      </c>
      <c r="U57" s="117">
        <v>35.799999999999997</v>
      </c>
      <c r="V57" s="86" t="s">
        <v>28</v>
      </c>
      <c r="Y57" s="118"/>
      <c r="Z57" s="106"/>
      <c r="AA57" s="117">
        <v>35.799999999999997</v>
      </c>
      <c r="AB57" s="86" t="s">
        <v>28</v>
      </c>
      <c r="AC57" s="79"/>
    </row>
    <row r="58" spans="2:29" ht="21" x14ac:dyDescent="0.35">
      <c r="B58" s="126" t="s">
        <v>32</v>
      </c>
      <c r="C58" s="125">
        <v>19</v>
      </c>
      <c r="D58" s="126">
        <v>1.3</v>
      </c>
      <c r="E58" s="126">
        <v>6</v>
      </c>
      <c r="F58" s="126">
        <f t="shared" si="11"/>
        <v>7.8000000000000007</v>
      </c>
      <c r="G58" s="125">
        <v>2</v>
      </c>
      <c r="H58" s="125"/>
      <c r="I58" s="125"/>
      <c r="J58" s="125"/>
      <c r="K58" s="125"/>
      <c r="L58" s="125">
        <v>3</v>
      </c>
      <c r="M58" s="125"/>
      <c r="N58" s="125"/>
      <c r="O58" s="125"/>
      <c r="P58" s="125"/>
      <c r="Q58" s="125"/>
      <c r="R58" s="127">
        <f t="shared" si="10"/>
        <v>31.8</v>
      </c>
      <c r="S58" s="92" t="s">
        <v>32</v>
      </c>
      <c r="U58" s="121">
        <v>31.8</v>
      </c>
      <c r="V58" s="86" t="s">
        <v>32</v>
      </c>
      <c r="Y58" s="118"/>
      <c r="Z58" s="106"/>
      <c r="AA58" s="121">
        <v>31.8</v>
      </c>
      <c r="AB58" s="86" t="s">
        <v>32</v>
      </c>
      <c r="AC58" s="79"/>
    </row>
    <row r="59" spans="2:29" ht="21" x14ac:dyDescent="0.35">
      <c r="B59" s="126" t="s">
        <v>33</v>
      </c>
      <c r="C59" s="125">
        <v>18</v>
      </c>
      <c r="D59" s="126">
        <v>1.3</v>
      </c>
      <c r="E59" s="126">
        <v>6</v>
      </c>
      <c r="F59" s="126">
        <f t="shared" si="11"/>
        <v>7.8000000000000007</v>
      </c>
      <c r="G59" s="125">
        <v>2</v>
      </c>
      <c r="H59" s="125"/>
      <c r="I59" s="125"/>
      <c r="J59" s="125"/>
      <c r="K59" s="125"/>
      <c r="L59" s="125">
        <v>3</v>
      </c>
      <c r="M59" s="125"/>
      <c r="N59" s="125"/>
      <c r="O59" s="125"/>
      <c r="P59" s="125"/>
      <c r="Q59" s="125"/>
      <c r="R59" s="127">
        <f t="shared" si="10"/>
        <v>30.8</v>
      </c>
      <c r="S59" s="92" t="s">
        <v>33</v>
      </c>
      <c r="U59" s="121">
        <v>30.8</v>
      </c>
      <c r="V59" s="86" t="s">
        <v>33</v>
      </c>
      <c r="Y59" s="118"/>
      <c r="Z59" s="106"/>
      <c r="AA59" s="121">
        <v>31.8</v>
      </c>
      <c r="AB59" s="86" t="s">
        <v>33</v>
      </c>
      <c r="AC59" s="79"/>
    </row>
    <row r="60" spans="2:29" ht="21" x14ac:dyDescent="0.35">
      <c r="B60" s="126" t="s">
        <v>34</v>
      </c>
      <c r="C60" s="125">
        <v>17</v>
      </c>
      <c r="D60" s="126">
        <v>1.3</v>
      </c>
      <c r="E60" s="126">
        <v>0</v>
      </c>
      <c r="F60" s="126">
        <f t="shared" si="11"/>
        <v>0</v>
      </c>
      <c r="G60" s="125">
        <v>2</v>
      </c>
      <c r="H60" s="125"/>
      <c r="I60" s="125"/>
      <c r="J60" s="125"/>
      <c r="K60" s="125"/>
      <c r="L60" s="125">
        <v>3</v>
      </c>
      <c r="M60" s="125"/>
      <c r="N60" s="125"/>
      <c r="O60" s="125"/>
      <c r="P60" s="125"/>
      <c r="Q60" s="125"/>
      <c r="R60" s="127">
        <f t="shared" si="10"/>
        <v>22</v>
      </c>
      <c r="S60" s="92" t="s">
        <v>34</v>
      </c>
      <c r="U60" s="85">
        <v>30</v>
      </c>
      <c r="V60" s="86" t="s">
        <v>42</v>
      </c>
      <c r="Y60" s="118"/>
      <c r="Z60" s="106"/>
      <c r="AA60" s="85">
        <v>30</v>
      </c>
      <c r="AB60" s="86" t="s">
        <v>42</v>
      </c>
      <c r="AC60" s="106"/>
    </row>
    <row r="61" spans="2:29" ht="21" x14ac:dyDescent="0.35">
      <c r="C61" s="108"/>
      <c r="G61" s="101"/>
      <c r="H61" s="92" t="s">
        <v>51</v>
      </c>
      <c r="I61" s="92" t="s">
        <v>52</v>
      </c>
      <c r="J61" s="92" t="s">
        <v>54</v>
      </c>
      <c r="K61" s="92" t="s">
        <v>56</v>
      </c>
      <c r="L61" s="92" t="s">
        <v>51</v>
      </c>
      <c r="M61" s="92" t="s">
        <v>52</v>
      </c>
      <c r="N61" s="92" t="s">
        <v>54</v>
      </c>
      <c r="O61" s="92" t="s">
        <v>56</v>
      </c>
      <c r="P61" s="92" t="s">
        <v>58</v>
      </c>
      <c r="Q61" s="92" t="s">
        <v>56</v>
      </c>
      <c r="R61" s="109"/>
      <c r="U61" s="33">
        <v>25.8</v>
      </c>
      <c r="V61" s="86" t="s">
        <v>38</v>
      </c>
      <c r="Y61" s="118"/>
      <c r="Z61" s="106"/>
      <c r="AA61" s="33">
        <v>25.8</v>
      </c>
      <c r="AB61" s="86" t="s">
        <v>38</v>
      </c>
      <c r="AC61" s="79"/>
    </row>
    <row r="62" spans="2:29" ht="21" x14ac:dyDescent="0.35">
      <c r="B62" s="129" t="s">
        <v>35</v>
      </c>
      <c r="C62" s="128">
        <v>16</v>
      </c>
      <c r="D62" s="129">
        <v>1.2</v>
      </c>
      <c r="E62" s="129">
        <v>18</v>
      </c>
      <c r="F62" s="129">
        <f>PRODUCT(D62:E62)</f>
        <v>21.599999999999998</v>
      </c>
      <c r="G62" s="128">
        <v>1</v>
      </c>
      <c r="H62" s="128"/>
      <c r="I62" s="128"/>
      <c r="J62" s="128"/>
      <c r="K62" s="128"/>
      <c r="L62" s="128">
        <v>2</v>
      </c>
      <c r="M62" s="128">
        <v>2</v>
      </c>
      <c r="N62" s="128"/>
      <c r="O62" s="128"/>
      <c r="P62" s="128"/>
      <c r="Q62" s="128"/>
      <c r="R62" s="130">
        <f t="shared" ref="R62:R68" si="12">SUM(F62:Q62)+C62</f>
        <v>42.599999999999994</v>
      </c>
      <c r="S62" s="92" t="s">
        <v>35</v>
      </c>
      <c r="U62" s="121">
        <v>22</v>
      </c>
      <c r="V62" s="86" t="s">
        <v>34</v>
      </c>
      <c r="Y62" s="118"/>
      <c r="Z62" s="106"/>
      <c r="AA62" s="33">
        <v>24.2</v>
      </c>
      <c r="AB62" s="86" t="s">
        <v>39</v>
      </c>
      <c r="AC62" s="106"/>
    </row>
    <row r="63" spans="2:29" ht="21" x14ac:dyDescent="0.35">
      <c r="B63" s="129" t="s">
        <v>136</v>
      </c>
      <c r="C63" s="128">
        <v>15</v>
      </c>
      <c r="D63" s="129">
        <v>1.2</v>
      </c>
      <c r="E63" s="129">
        <v>16</v>
      </c>
      <c r="F63" s="129">
        <f t="shared" ref="F63:F68" si="13">PRODUCT(D63:E63)</f>
        <v>19.2</v>
      </c>
      <c r="G63" s="128">
        <v>1</v>
      </c>
      <c r="H63" s="128">
        <v>2</v>
      </c>
      <c r="I63" s="128">
        <v>2</v>
      </c>
      <c r="J63" s="128">
        <v>2</v>
      </c>
      <c r="K63" s="128">
        <v>2</v>
      </c>
      <c r="L63" s="128">
        <v>2</v>
      </c>
      <c r="M63" s="128">
        <v>2</v>
      </c>
      <c r="N63" s="128">
        <v>2</v>
      </c>
      <c r="O63" s="128">
        <v>2</v>
      </c>
      <c r="P63" s="128"/>
      <c r="Q63" s="128"/>
      <c r="R63" s="130">
        <f t="shared" si="12"/>
        <v>51.2</v>
      </c>
      <c r="S63" s="92" t="s">
        <v>136</v>
      </c>
      <c r="U63" s="33">
        <v>21.2</v>
      </c>
      <c r="V63" s="86" t="s">
        <v>39</v>
      </c>
      <c r="Y63" s="118"/>
      <c r="Z63" s="106"/>
      <c r="AA63" s="121">
        <v>22</v>
      </c>
      <c r="AB63" s="86" t="s">
        <v>34</v>
      </c>
      <c r="AC63" s="79"/>
    </row>
    <row r="64" spans="2:29" ht="21" x14ac:dyDescent="0.35">
      <c r="B64" s="129" t="s">
        <v>36</v>
      </c>
      <c r="C64" s="128">
        <v>14</v>
      </c>
      <c r="D64" s="129">
        <v>1.2</v>
      </c>
      <c r="E64" s="129">
        <v>12</v>
      </c>
      <c r="F64" s="129">
        <f t="shared" si="13"/>
        <v>14.399999999999999</v>
      </c>
      <c r="G64" s="128">
        <v>1</v>
      </c>
      <c r="H64" s="128">
        <v>2</v>
      </c>
      <c r="I64" s="128">
        <v>2</v>
      </c>
      <c r="J64" s="128"/>
      <c r="K64" s="128"/>
      <c r="L64" s="128">
        <v>2</v>
      </c>
      <c r="M64" s="128">
        <v>2</v>
      </c>
      <c r="N64" s="128"/>
      <c r="O64" s="128"/>
      <c r="P64" s="128"/>
      <c r="Q64" s="128"/>
      <c r="R64" s="130">
        <f t="shared" si="12"/>
        <v>37.4</v>
      </c>
      <c r="S64" s="92" t="s">
        <v>36</v>
      </c>
      <c r="U64" s="85">
        <v>21</v>
      </c>
      <c r="V64" s="86" t="s">
        <v>138</v>
      </c>
      <c r="Y64" s="118"/>
      <c r="Z64" s="106"/>
      <c r="AA64" s="85">
        <v>21</v>
      </c>
      <c r="AB64" s="86" t="s">
        <v>138</v>
      </c>
      <c r="AC64" s="79"/>
    </row>
    <row r="65" spans="2:32" ht="21" x14ac:dyDescent="0.35">
      <c r="B65" s="129" t="s">
        <v>37</v>
      </c>
      <c r="C65" s="128">
        <v>13</v>
      </c>
      <c r="D65" s="129">
        <v>1.2</v>
      </c>
      <c r="E65" s="129">
        <v>12</v>
      </c>
      <c r="F65" s="129">
        <f t="shared" si="13"/>
        <v>14.399999999999999</v>
      </c>
      <c r="G65" s="128">
        <v>1</v>
      </c>
      <c r="H65" s="128">
        <v>2</v>
      </c>
      <c r="I65" s="128"/>
      <c r="J65" s="128"/>
      <c r="K65" s="128"/>
      <c r="L65" s="128">
        <v>2</v>
      </c>
      <c r="M65" s="128">
        <v>2</v>
      </c>
      <c r="N65" s="128">
        <v>2</v>
      </c>
      <c r="O65" s="128"/>
      <c r="P65" s="128"/>
      <c r="Q65" s="128"/>
      <c r="R65" s="130">
        <f t="shared" si="12"/>
        <v>36.4</v>
      </c>
      <c r="S65" s="92" t="s">
        <v>37</v>
      </c>
      <c r="U65" s="33">
        <v>19</v>
      </c>
      <c r="V65" s="86" t="s">
        <v>40</v>
      </c>
      <c r="Y65" s="118"/>
      <c r="Z65" s="106"/>
      <c r="AA65" s="33">
        <v>19</v>
      </c>
      <c r="AB65" s="86" t="s">
        <v>40</v>
      </c>
      <c r="AC65" s="79"/>
    </row>
    <row r="66" spans="2:32" ht="21" x14ac:dyDescent="0.35">
      <c r="B66" s="129" t="s">
        <v>38</v>
      </c>
      <c r="C66" s="128">
        <v>12</v>
      </c>
      <c r="D66" s="129">
        <v>1.2</v>
      </c>
      <c r="E66" s="129">
        <v>9</v>
      </c>
      <c r="F66" s="129">
        <f t="shared" si="13"/>
        <v>10.799999999999999</v>
      </c>
      <c r="G66" s="128">
        <v>1</v>
      </c>
      <c r="H66" s="128"/>
      <c r="I66" s="128"/>
      <c r="J66" s="128"/>
      <c r="K66" s="128"/>
      <c r="L66" s="128">
        <v>2</v>
      </c>
      <c r="M66" s="128"/>
      <c r="N66" s="128"/>
      <c r="O66" s="128"/>
      <c r="P66" s="128"/>
      <c r="Q66" s="128"/>
      <c r="R66" s="130">
        <f t="shared" si="12"/>
        <v>25.799999999999997</v>
      </c>
      <c r="S66" s="92" t="s">
        <v>38</v>
      </c>
      <c r="U66" s="85">
        <v>19</v>
      </c>
      <c r="V66" s="86" t="s">
        <v>43</v>
      </c>
      <c r="Y66" s="118"/>
      <c r="Z66" s="106"/>
      <c r="AA66" s="85">
        <v>19</v>
      </c>
      <c r="AB66" s="86" t="s">
        <v>43</v>
      </c>
      <c r="AC66" s="79"/>
    </row>
    <row r="67" spans="2:32" ht="21" x14ac:dyDescent="0.35">
      <c r="B67" s="129" t="s">
        <v>39</v>
      </c>
      <c r="C67" s="128">
        <v>11</v>
      </c>
      <c r="D67" s="129">
        <v>1.2</v>
      </c>
      <c r="E67" s="129">
        <v>6</v>
      </c>
      <c r="F67" s="129">
        <f t="shared" si="13"/>
        <v>7.1999999999999993</v>
      </c>
      <c r="G67" s="128">
        <v>1</v>
      </c>
      <c r="H67" s="128"/>
      <c r="I67" s="128"/>
      <c r="J67" s="128"/>
      <c r="K67" s="128"/>
      <c r="L67" s="128">
        <v>2</v>
      </c>
      <c r="M67" s="128"/>
      <c r="N67" s="128"/>
      <c r="O67" s="128"/>
      <c r="P67" s="128"/>
      <c r="Q67" s="128"/>
      <c r="R67" s="130">
        <f t="shared" si="12"/>
        <v>21.2</v>
      </c>
      <c r="S67" s="92" t="s">
        <v>39</v>
      </c>
      <c r="U67" s="85">
        <v>18</v>
      </c>
      <c r="V67" s="86" t="s">
        <v>44</v>
      </c>
      <c r="Y67" s="118"/>
      <c r="Z67" s="106"/>
      <c r="AA67" s="85">
        <v>18</v>
      </c>
      <c r="AB67" s="86" t="s">
        <v>44</v>
      </c>
      <c r="AC67" s="79"/>
    </row>
    <row r="68" spans="2:32" ht="21" x14ac:dyDescent="0.35">
      <c r="B68" s="129" t="s">
        <v>40</v>
      </c>
      <c r="C68" s="128">
        <v>10</v>
      </c>
      <c r="D68" s="129">
        <v>1.2</v>
      </c>
      <c r="E68" s="129">
        <v>5</v>
      </c>
      <c r="F68" s="129">
        <f t="shared" si="13"/>
        <v>6</v>
      </c>
      <c r="G68" s="128">
        <v>1</v>
      </c>
      <c r="H68" s="128"/>
      <c r="I68" s="128"/>
      <c r="J68" s="128"/>
      <c r="K68" s="128"/>
      <c r="L68" s="128">
        <v>2</v>
      </c>
      <c r="M68" s="128"/>
      <c r="N68" s="128"/>
      <c r="O68" s="128"/>
      <c r="P68" s="128"/>
      <c r="Q68" s="128"/>
      <c r="R68" s="130">
        <f t="shared" si="12"/>
        <v>19</v>
      </c>
      <c r="S68" s="92" t="s">
        <v>40</v>
      </c>
      <c r="U68" s="33">
        <v>16.399999999999999</v>
      </c>
      <c r="V68" s="86" t="s">
        <v>139</v>
      </c>
      <c r="Y68" s="118"/>
      <c r="Z68" s="106"/>
      <c r="AA68" s="33">
        <v>16.399999999999999</v>
      </c>
      <c r="AB68" s="86" t="s">
        <v>139</v>
      </c>
      <c r="AC68" s="106"/>
    </row>
    <row r="69" spans="2:32" ht="21" x14ac:dyDescent="0.35">
      <c r="B69" s="129" t="s">
        <v>139</v>
      </c>
      <c r="C69" s="128">
        <v>9</v>
      </c>
      <c r="D69" s="129">
        <v>1.2</v>
      </c>
      <c r="E69" s="129">
        <v>2</v>
      </c>
      <c r="F69" s="129">
        <f>D69*E69</f>
        <v>2.4</v>
      </c>
      <c r="G69" s="128">
        <v>1</v>
      </c>
      <c r="H69" s="128">
        <v>2</v>
      </c>
      <c r="I69" s="128"/>
      <c r="J69" s="128"/>
      <c r="K69" s="128"/>
      <c r="L69" s="128">
        <v>2</v>
      </c>
      <c r="M69" s="128"/>
      <c r="N69" s="128"/>
      <c r="O69" s="128"/>
      <c r="P69" s="128"/>
      <c r="Q69" s="128"/>
      <c r="R69" s="130">
        <f>SUM(F69:Q69)+C69</f>
        <v>16.399999999999999</v>
      </c>
      <c r="S69" s="92" t="s">
        <v>139</v>
      </c>
      <c r="U69" s="85">
        <v>14</v>
      </c>
      <c r="V69" s="86" t="s">
        <v>45</v>
      </c>
      <c r="Y69" s="118"/>
      <c r="Z69" s="106"/>
      <c r="AA69" s="85">
        <v>15</v>
      </c>
      <c r="AB69" s="86" t="s">
        <v>45</v>
      </c>
      <c r="AC69" s="79"/>
    </row>
    <row r="70" spans="2:32" ht="21" x14ac:dyDescent="0.35">
      <c r="C70" s="108"/>
      <c r="D70" s="101"/>
      <c r="U70" s="85">
        <v>8</v>
      </c>
      <c r="V70" s="86" t="s">
        <v>47</v>
      </c>
      <c r="Y70" s="118"/>
      <c r="Z70" s="106"/>
      <c r="AA70" s="85">
        <v>8</v>
      </c>
      <c r="AB70" s="86" t="s">
        <v>47</v>
      </c>
      <c r="AC70" s="106"/>
    </row>
    <row r="71" spans="2:32" ht="21" x14ac:dyDescent="0.35">
      <c r="B71" s="157" t="s">
        <v>41</v>
      </c>
      <c r="C71" s="131">
        <v>8</v>
      </c>
      <c r="D71" s="131">
        <v>1</v>
      </c>
      <c r="E71" s="131">
        <v>19</v>
      </c>
      <c r="F71" s="131">
        <f>D71*E71</f>
        <v>19</v>
      </c>
      <c r="G71" s="131">
        <v>1</v>
      </c>
      <c r="H71" s="131">
        <v>2</v>
      </c>
      <c r="I71" s="131">
        <v>2</v>
      </c>
      <c r="J71" s="131">
        <v>2</v>
      </c>
      <c r="K71" s="131"/>
      <c r="L71" s="131">
        <v>1</v>
      </c>
      <c r="M71" s="131">
        <v>1</v>
      </c>
      <c r="N71" s="131">
        <v>1</v>
      </c>
      <c r="O71" s="131">
        <v>1</v>
      </c>
      <c r="P71" s="131"/>
      <c r="Q71" s="131"/>
      <c r="R71" s="131">
        <f>O71+N71+M71+L71+K71+J71+I71+H71+G71+F71+C71+P71+Q71</f>
        <v>38</v>
      </c>
      <c r="S71" s="92" t="s">
        <v>41</v>
      </c>
      <c r="T71" s="108"/>
      <c r="U71" s="85">
        <v>7</v>
      </c>
      <c r="V71" s="86" t="s">
        <v>46</v>
      </c>
      <c r="W71" s="108"/>
      <c r="X71" s="108"/>
      <c r="Y71" s="118"/>
      <c r="Z71" s="106"/>
      <c r="AA71" s="85">
        <v>7</v>
      </c>
      <c r="AB71" s="86" t="s">
        <v>46</v>
      </c>
      <c r="AC71" s="79"/>
      <c r="AE71" s="85"/>
      <c r="AF71" s="86"/>
    </row>
    <row r="72" spans="2:32" ht="21" x14ac:dyDescent="0.35">
      <c r="B72" s="157" t="s">
        <v>42</v>
      </c>
      <c r="C72" s="131">
        <v>7</v>
      </c>
      <c r="D72" s="131">
        <v>1</v>
      </c>
      <c r="E72" s="131">
        <v>15</v>
      </c>
      <c r="F72" s="131">
        <f t="shared" ref="F72:F78" si="14">D72*E72</f>
        <v>15</v>
      </c>
      <c r="G72" s="131">
        <v>1</v>
      </c>
      <c r="H72" s="131">
        <v>2</v>
      </c>
      <c r="I72" s="131">
        <v>2</v>
      </c>
      <c r="J72" s="131"/>
      <c r="K72" s="131"/>
      <c r="L72" s="131">
        <v>1</v>
      </c>
      <c r="M72" s="131">
        <v>1</v>
      </c>
      <c r="N72" s="131">
        <v>1</v>
      </c>
      <c r="O72" s="131"/>
      <c r="P72" s="131"/>
      <c r="Q72" s="131"/>
      <c r="R72" s="131">
        <f t="shared" ref="R72:R78" si="15">O72+N72+M72+L72+K72+J72+I72+H72+G72+F72+C72+P72+Q72</f>
        <v>30</v>
      </c>
      <c r="S72" s="92" t="s">
        <v>42</v>
      </c>
      <c r="T72" s="108"/>
      <c r="U72" s="132"/>
      <c r="V72" s="132"/>
      <c r="W72" s="108"/>
      <c r="X72" s="108"/>
      <c r="Y72" s="118"/>
      <c r="Z72" s="106"/>
      <c r="AA72" s="78">
        <v>4</v>
      </c>
      <c r="AB72" s="91" t="s">
        <v>162</v>
      </c>
      <c r="AC72" s="79"/>
      <c r="AE72" s="109"/>
    </row>
    <row r="73" spans="2:32" ht="21" x14ac:dyDescent="0.35">
      <c r="B73" s="157" t="s">
        <v>138</v>
      </c>
      <c r="C73" s="131">
        <v>6</v>
      </c>
      <c r="D73" s="131">
        <v>1</v>
      </c>
      <c r="E73" s="131">
        <v>12</v>
      </c>
      <c r="F73" s="131">
        <f t="shared" si="14"/>
        <v>12</v>
      </c>
      <c r="G73" s="131">
        <v>1</v>
      </c>
      <c r="H73" s="131"/>
      <c r="I73" s="131"/>
      <c r="J73" s="131"/>
      <c r="K73" s="131"/>
      <c r="L73" s="131">
        <v>1</v>
      </c>
      <c r="M73" s="131">
        <v>1</v>
      </c>
      <c r="N73" s="131"/>
      <c r="O73" s="131"/>
      <c r="P73" s="131"/>
      <c r="Q73" s="131"/>
      <c r="R73" s="131">
        <f t="shared" si="15"/>
        <v>21</v>
      </c>
      <c r="S73" s="92" t="s">
        <v>138</v>
      </c>
      <c r="T73" s="108"/>
      <c r="U73" s="132"/>
      <c r="V73" s="132"/>
      <c r="W73" s="108"/>
      <c r="X73" s="108"/>
      <c r="Y73" s="118"/>
      <c r="Z73" s="106"/>
      <c r="AA73" s="78">
        <v>3</v>
      </c>
      <c r="AB73" s="91" t="s">
        <v>163</v>
      </c>
      <c r="AC73" s="106"/>
      <c r="AE73" s="109"/>
    </row>
    <row r="74" spans="2:32" ht="21" x14ac:dyDescent="0.35">
      <c r="B74" s="157" t="s">
        <v>43</v>
      </c>
      <c r="C74" s="131">
        <v>5</v>
      </c>
      <c r="D74" s="131">
        <v>1</v>
      </c>
      <c r="E74" s="131">
        <v>11</v>
      </c>
      <c r="F74" s="131">
        <f t="shared" si="14"/>
        <v>11</v>
      </c>
      <c r="G74" s="131">
        <v>1</v>
      </c>
      <c r="H74" s="131"/>
      <c r="I74" s="131"/>
      <c r="J74" s="131"/>
      <c r="K74" s="131"/>
      <c r="L74" s="131">
        <v>1</v>
      </c>
      <c r="M74" s="131">
        <v>1</v>
      </c>
      <c r="N74" s="131"/>
      <c r="O74" s="131"/>
      <c r="P74" s="131"/>
      <c r="Q74" s="131"/>
      <c r="R74" s="131">
        <f t="shared" si="15"/>
        <v>19</v>
      </c>
      <c r="S74" s="92" t="s">
        <v>43</v>
      </c>
      <c r="T74" s="108"/>
      <c r="U74" s="132"/>
      <c r="V74" s="132"/>
      <c r="W74" s="108"/>
      <c r="X74" s="108"/>
      <c r="Y74" s="118"/>
      <c r="Z74" s="106"/>
      <c r="AA74" s="78">
        <v>2</v>
      </c>
      <c r="AB74" s="91" t="s">
        <v>96</v>
      </c>
      <c r="AC74" s="79"/>
      <c r="AE74" s="109"/>
    </row>
    <row r="75" spans="2:32" ht="21" x14ac:dyDescent="0.35">
      <c r="B75" s="157" t="s">
        <v>44</v>
      </c>
      <c r="C75" s="131">
        <v>4</v>
      </c>
      <c r="D75" s="131">
        <v>1</v>
      </c>
      <c r="E75" s="131">
        <v>10</v>
      </c>
      <c r="F75" s="131">
        <f t="shared" si="14"/>
        <v>10</v>
      </c>
      <c r="G75" s="131">
        <v>1</v>
      </c>
      <c r="H75" s="131">
        <v>2</v>
      </c>
      <c r="I75" s="131"/>
      <c r="J75" s="131"/>
      <c r="K75" s="131"/>
      <c r="L75" s="131">
        <v>1</v>
      </c>
      <c r="M75" s="131"/>
      <c r="N75" s="131"/>
      <c r="O75" s="131"/>
      <c r="P75" s="131"/>
      <c r="Q75" s="131"/>
      <c r="R75" s="131">
        <f t="shared" si="15"/>
        <v>18</v>
      </c>
      <c r="S75" s="92" t="s">
        <v>44</v>
      </c>
      <c r="T75" s="108"/>
      <c r="U75" s="132"/>
      <c r="V75" s="132"/>
      <c r="W75" s="108"/>
      <c r="X75" s="108"/>
      <c r="Y75" s="118"/>
      <c r="Z75" s="106"/>
      <c r="AA75" s="133"/>
      <c r="AB75" s="118"/>
      <c r="AC75" s="106"/>
      <c r="AE75" s="109"/>
    </row>
    <row r="76" spans="2:32" ht="21" x14ac:dyDescent="0.35">
      <c r="B76" s="157" t="s">
        <v>45</v>
      </c>
      <c r="C76" s="131">
        <v>3</v>
      </c>
      <c r="D76" s="131">
        <v>1</v>
      </c>
      <c r="E76" s="131">
        <v>9</v>
      </c>
      <c r="F76" s="131">
        <f t="shared" si="14"/>
        <v>9</v>
      </c>
      <c r="G76" s="131">
        <v>1</v>
      </c>
      <c r="H76" s="131"/>
      <c r="I76" s="131"/>
      <c r="J76" s="131"/>
      <c r="K76" s="131"/>
      <c r="L76" s="131">
        <v>1</v>
      </c>
      <c r="M76" s="131"/>
      <c r="N76" s="131"/>
      <c r="O76" s="131"/>
      <c r="P76" s="131"/>
      <c r="Q76" s="131"/>
      <c r="R76" s="131">
        <f t="shared" si="15"/>
        <v>14</v>
      </c>
      <c r="S76" s="92" t="s">
        <v>45</v>
      </c>
      <c r="T76" s="108"/>
      <c r="U76" s="132"/>
      <c r="V76" s="132"/>
      <c r="W76" s="108"/>
      <c r="X76" s="108"/>
      <c r="Y76" s="118"/>
      <c r="Z76" s="106"/>
      <c r="AA76" s="133"/>
      <c r="AB76" s="118"/>
      <c r="AC76" s="106"/>
      <c r="AE76" s="109"/>
    </row>
    <row r="77" spans="2:32" ht="21" x14ac:dyDescent="0.35">
      <c r="B77" s="157" t="s">
        <v>46</v>
      </c>
      <c r="C77" s="131">
        <v>2</v>
      </c>
      <c r="D77" s="131">
        <v>1</v>
      </c>
      <c r="E77" s="131">
        <v>3</v>
      </c>
      <c r="F77" s="131">
        <f t="shared" si="14"/>
        <v>3</v>
      </c>
      <c r="G77" s="131">
        <v>1</v>
      </c>
      <c r="H77" s="131"/>
      <c r="I77" s="131"/>
      <c r="J77" s="131"/>
      <c r="K77" s="131"/>
      <c r="L77" s="131">
        <v>1</v>
      </c>
      <c r="M77" s="131"/>
      <c r="N77" s="131"/>
      <c r="O77" s="131"/>
      <c r="P77" s="131"/>
      <c r="Q77" s="131"/>
      <c r="R77" s="131">
        <f t="shared" si="15"/>
        <v>7</v>
      </c>
      <c r="S77" s="92" t="s">
        <v>46</v>
      </c>
      <c r="T77" s="108"/>
      <c r="U77" s="132"/>
      <c r="V77" s="132"/>
      <c r="W77" s="108"/>
      <c r="X77" s="108"/>
      <c r="Y77" s="118"/>
      <c r="Z77" s="106"/>
      <c r="AA77" s="133"/>
      <c r="AB77" s="118"/>
      <c r="AC77" s="106"/>
      <c r="AE77" s="109"/>
    </row>
    <row r="78" spans="2:32" ht="21" x14ac:dyDescent="0.35">
      <c r="B78" s="157" t="s">
        <v>47</v>
      </c>
      <c r="C78" s="131">
        <v>1</v>
      </c>
      <c r="D78" s="131">
        <v>1</v>
      </c>
      <c r="E78" s="131">
        <v>3</v>
      </c>
      <c r="F78" s="131">
        <f t="shared" si="14"/>
        <v>3</v>
      </c>
      <c r="G78" s="131">
        <v>1</v>
      </c>
      <c r="H78" s="131">
        <v>2</v>
      </c>
      <c r="I78" s="131"/>
      <c r="J78" s="131"/>
      <c r="K78" s="131"/>
      <c r="L78" s="131">
        <v>1</v>
      </c>
      <c r="M78" s="131"/>
      <c r="N78" s="131"/>
      <c r="O78" s="131"/>
      <c r="P78" s="131"/>
      <c r="Q78" s="131"/>
      <c r="R78" s="131">
        <f t="shared" si="15"/>
        <v>8</v>
      </c>
      <c r="S78" s="92" t="s">
        <v>47</v>
      </c>
      <c r="T78" s="108"/>
      <c r="U78" s="132"/>
      <c r="V78" s="132"/>
      <c r="W78" s="108"/>
      <c r="X78" s="108"/>
      <c r="Y78" s="118"/>
      <c r="Z78" s="106"/>
      <c r="AA78" s="133"/>
      <c r="AB78" s="118"/>
      <c r="AC78" s="106"/>
      <c r="AE78" s="109"/>
    </row>
    <row r="79" spans="2:32" ht="21" x14ac:dyDescent="0.35">
      <c r="Y79" s="118"/>
      <c r="Z79" s="106"/>
      <c r="AA79" s="133"/>
      <c r="AB79" s="78"/>
      <c r="AC79" s="79"/>
    </row>
    <row r="80" spans="2:32" ht="21" x14ac:dyDescent="0.35">
      <c r="Y80" s="118"/>
      <c r="Z80" s="106"/>
      <c r="AA80" s="133"/>
      <c r="AB80" s="118"/>
      <c r="AC80" s="106"/>
    </row>
    <row r="81" spans="25:29" ht="21" x14ac:dyDescent="0.35">
      <c r="Y81" s="118"/>
      <c r="Z81" s="106"/>
      <c r="AA81" s="133"/>
      <c r="AB81" s="118"/>
      <c r="AC81" s="106"/>
    </row>
    <row r="82" spans="25:29" ht="21" x14ac:dyDescent="0.35">
      <c r="Y82" s="118"/>
      <c r="Z82" s="106"/>
      <c r="AA82" s="133"/>
      <c r="AB82" s="133"/>
      <c r="AC82" s="133"/>
    </row>
  </sheetData>
  <sortState xmlns:xlrd2="http://schemas.microsoft.com/office/spreadsheetml/2017/richdata2" ref="AA8:AB74">
    <sortCondition descending="1" ref="AA7"/>
  </sortState>
  <mergeCells count="7">
    <mergeCell ref="B2:R4"/>
    <mergeCell ref="U7:V7"/>
    <mergeCell ref="X7:Y7"/>
    <mergeCell ref="X8:Y8"/>
    <mergeCell ref="AA7:AB7"/>
    <mergeCell ref="AA5:AB5"/>
    <mergeCell ref="AA3:A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142"/>
  <sheetViews>
    <sheetView topLeftCell="A28" zoomScale="82" zoomScaleNormal="82" workbookViewId="0">
      <selection activeCell="A43" sqref="A43:XFD43"/>
    </sheetView>
  </sheetViews>
  <sheetFormatPr defaultRowHeight="15" x14ac:dyDescent="0.25"/>
  <cols>
    <col min="2" max="2" width="25.5703125" customWidth="1"/>
    <col min="20" max="20" width="32.85546875" customWidth="1"/>
  </cols>
  <sheetData>
    <row r="1" spans="1:40" x14ac:dyDescent="0.25">
      <c r="B1" s="363" t="s">
        <v>334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</row>
    <row r="2" spans="1:40" x14ac:dyDescent="0.25"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</row>
    <row r="3" spans="1:40" x14ac:dyDescent="0.25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</row>
    <row r="4" spans="1:40" x14ac:dyDescent="0.25">
      <c r="B4" t="s">
        <v>0</v>
      </c>
      <c r="C4" s="6" t="s">
        <v>48</v>
      </c>
      <c r="D4" s="10"/>
      <c r="E4" s="10"/>
      <c r="F4" s="11"/>
      <c r="G4" s="4" t="s">
        <v>49</v>
      </c>
      <c r="H4" s="5"/>
      <c r="I4" s="5"/>
      <c r="J4" s="5"/>
      <c r="K4" s="5"/>
      <c r="L4" s="3" t="s">
        <v>221</v>
      </c>
      <c r="M4" s="3"/>
      <c r="N4" s="3"/>
      <c r="O4" s="3"/>
      <c r="P4" s="9" t="s">
        <v>57</v>
      </c>
      <c r="Q4" s="7"/>
      <c r="R4" s="161" t="s">
        <v>191</v>
      </c>
      <c r="S4" s="8" t="s">
        <v>59</v>
      </c>
    </row>
    <row r="5" spans="1:40" x14ac:dyDescent="0.25">
      <c r="D5" t="s">
        <v>75</v>
      </c>
      <c r="E5" t="s">
        <v>76</v>
      </c>
      <c r="F5" t="s">
        <v>77</v>
      </c>
      <c r="G5" t="s">
        <v>50</v>
      </c>
      <c r="P5" s="9"/>
      <c r="Q5" s="7"/>
      <c r="R5" s="161"/>
    </row>
    <row r="6" spans="1:40" x14ac:dyDescent="0.25">
      <c r="G6" s="2" t="s">
        <v>53</v>
      </c>
      <c r="H6" t="s">
        <v>51</v>
      </c>
      <c r="I6" t="s">
        <v>52</v>
      </c>
      <c r="J6" t="s">
        <v>54</v>
      </c>
      <c r="K6" t="s">
        <v>56</v>
      </c>
      <c r="L6" t="s">
        <v>51</v>
      </c>
      <c r="M6" t="s">
        <v>52</v>
      </c>
      <c r="N6" t="s">
        <v>54</v>
      </c>
      <c r="O6" t="s">
        <v>56</v>
      </c>
      <c r="P6" t="s">
        <v>58</v>
      </c>
      <c r="Q6" t="s">
        <v>56</v>
      </c>
      <c r="R6" s="161"/>
      <c r="X6" s="35"/>
      <c r="Y6" s="36"/>
      <c r="Z6" s="30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2"/>
    </row>
    <row r="7" spans="1:40" ht="15.75" x14ac:dyDescent="0.25">
      <c r="A7">
        <v>1</v>
      </c>
      <c r="B7" s="39" t="s">
        <v>116</v>
      </c>
      <c r="C7" s="15">
        <v>60</v>
      </c>
      <c r="D7" s="15">
        <v>3.9</v>
      </c>
      <c r="E7" s="15">
        <v>35</v>
      </c>
      <c r="F7" s="15">
        <f>D7*E7</f>
        <v>136.5</v>
      </c>
      <c r="G7" s="15">
        <v>4</v>
      </c>
      <c r="H7" s="15">
        <v>4</v>
      </c>
      <c r="I7" s="15">
        <v>4</v>
      </c>
      <c r="J7" s="15">
        <v>4</v>
      </c>
      <c r="K7" s="15"/>
      <c r="L7" s="15"/>
      <c r="M7" s="15"/>
      <c r="N7" s="15"/>
      <c r="O7" s="15"/>
      <c r="P7" s="15">
        <v>10</v>
      </c>
      <c r="Q7" s="15">
        <v>10</v>
      </c>
      <c r="R7" s="161"/>
      <c r="S7" s="21">
        <f>SUM(F7:R7)+C7</f>
        <v>232.5</v>
      </c>
      <c r="T7" s="39" t="s">
        <v>116</v>
      </c>
      <c r="X7" s="35"/>
      <c r="Y7" s="44" t="s">
        <v>320</v>
      </c>
      <c r="Z7" s="150"/>
      <c r="AA7" s="50"/>
      <c r="AB7" s="50" t="s">
        <v>302</v>
      </c>
      <c r="AC7" s="50" t="s">
        <v>301</v>
      </c>
      <c r="AD7" s="50" t="s">
        <v>300</v>
      </c>
      <c r="AE7" s="50" t="s">
        <v>299</v>
      </c>
      <c r="AF7" s="50" t="s">
        <v>298</v>
      </c>
      <c r="AG7" s="50"/>
      <c r="AH7" s="50"/>
      <c r="AI7" s="50"/>
      <c r="AJ7" s="50"/>
      <c r="AK7" s="50"/>
      <c r="AL7" s="50"/>
      <c r="AM7" s="50"/>
      <c r="AN7" s="50"/>
    </row>
    <row r="8" spans="1:40" ht="15.75" x14ac:dyDescent="0.25">
      <c r="A8">
        <v>2</v>
      </c>
      <c r="B8" s="39" t="s">
        <v>4</v>
      </c>
      <c r="C8" s="15">
        <v>59</v>
      </c>
      <c r="D8" s="15">
        <v>3.9</v>
      </c>
      <c r="E8" s="15">
        <v>34</v>
      </c>
      <c r="F8" s="15">
        <f t="shared" ref="F8:F16" si="0">PRODUCT(D8*E8)</f>
        <v>132.6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15"/>
      <c r="M8" s="15"/>
      <c r="N8" s="15"/>
      <c r="O8" s="15"/>
      <c r="P8" s="15">
        <v>10</v>
      </c>
      <c r="Q8" s="15"/>
      <c r="R8" s="161"/>
      <c r="S8" s="21">
        <f t="shared" ref="S8:S16" si="1">SUM(F8:R8)+C8</f>
        <v>221.6</v>
      </c>
      <c r="T8" s="39" t="s">
        <v>4</v>
      </c>
      <c r="X8" s="249"/>
      <c r="Z8" s="30"/>
      <c r="AA8" s="46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</row>
    <row r="9" spans="1:40" ht="15.75" x14ac:dyDescent="0.25">
      <c r="A9">
        <v>3</v>
      </c>
      <c r="B9" s="39" t="s">
        <v>234</v>
      </c>
      <c r="C9" s="15">
        <v>58</v>
      </c>
      <c r="D9" s="15">
        <v>3.9</v>
      </c>
      <c r="E9" s="15">
        <v>23</v>
      </c>
      <c r="F9" s="15">
        <f t="shared" si="0"/>
        <v>89.7</v>
      </c>
      <c r="G9" s="15">
        <v>4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61"/>
      <c r="S9" s="21">
        <f t="shared" si="1"/>
        <v>151.69999999999999</v>
      </c>
      <c r="T9" s="39" t="s">
        <v>234</v>
      </c>
      <c r="V9" s="37"/>
      <c r="W9" s="148">
        <v>1</v>
      </c>
      <c r="X9" s="257">
        <f t="shared" ref="X9:X51" si="2">SUM(Z9:AM9)</f>
        <v>953.1</v>
      </c>
      <c r="Y9" s="258" t="s">
        <v>116</v>
      </c>
      <c r="Z9" s="246"/>
      <c r="AA9" s="151"/>
      <c r="AB9" s="61">
        <v>121.8</v>
      </c>
      <c r="AC9" s="61">
        <v>200.9</v>
      </c>
      <c r="AD9" s="61">
        <v>244.3</v>
      </c>
      <c r="AE9" s="61">
        <v>153.6</v>
      </c>
      <c r="AF9" s="61">
        <v>232.5</v>
      </c>
      <c r="AG9" s="62"/>
      <c r="AH9" s="62"/>
      <c r="AI9" s="62"/>
      <c r="AJ9" s="62"/>
      <c r="AK9" s="62"/>
      <c r="AL9" s="62"/>
      <c r="AM9" s="62"/>
      <c r="AN9" s="62"/>
    </row>
    <row r="10" spans="1:40" ht="15.75" x14ac:dyDescent="0.25">
      <c r="A10">
        <v>4</v>
      </c>
      <c r="B10" s="39" t="s">
        <v>13</v>
      </c>
      <c r="C10" s="15">
        <v>57</v>
      </c>
      <c r="D10" s="15">
        <v>3.9</v>
      </c>
      <c r="E10" s="15">
        <v>20</v>
      </c>
      <c r="F10" s="15">
        <f t="shared" si="0"/>
        <v>78</v>
      </c>
      <c r="G10" s="15">
        <v>4</v>
      </c>
      <c r="H10" s="15">
        <v>4</v>
      </c>
      <c r="I10" s="15"/>
      <c r="J10" s="15"/>
      <c r="K10" s="15"/>
      <c r="L10" s="15"/>
      <c r="M10" s="15"/>
      <c r="N10" s="15"/>
      <c r="O10" s="15"/>
      <c r="P10" s="15"/>
      <c r="Q10" s="15"/>
      <c r="R10" s="161">
        <v>12</v>
      </c>
      <c r="S10" s="21">
        <f t="shared" si="1"/>
        <v>155</v>
      </c>
      <c r="T10" s="39" t="s">
        <v>13</v>
      </c>
      <c r="V10" s="37"/>
      <c r="W10" s="148">
        <v>2</v>
      </c>
      <c r="X10" s="257">
        <f t="shared" si="2"/>
        <v>939.4</v>
      </c>
      <c r="Y10" s="258" t="s">
        <v>4</v>
      </c>
      <c r="Z10" s="246"/>
      <c r="AA10" s="151"/>
      <c r="AB10" s="61">
        <v>181.8</v>
      </c>
      <c r="AC10" s="61">
        <v>201.8</v>
      </c>
      <c r="AD10" s="61">
        <v>159.5</v>
      </c>
      <c r="AE10" s="61">
        <v>174.7</v>
      </c>
      <c r="AF10" s="61">
        <v>221.6</v>
      </c>
      <c r="AG10" s="62"/>
      <c r="AH10" s="62"/>
      <c r="AI10" s="62"/>
      <c r="AJ10" s="62"/>
      <c r="AK10" s="62"/>
      <c r="AL10" s="62"/>
      <c r="AM10" s="62"/>
      <c r="AN10" s="62"/>
    </row>
    <row r="11" spans="1:40" ht="15.75" x14ac:dyDescent="0.25">
      <c r="A11">
        <v>5</v>
      </c>
      <c r="B11" s="39" t="s">
        <v>304</v>
      </c>
      <c r="C11" s="15">
        <v>56</v>
      </c>
      <c r="D11" s="15">
        <v>3.9</v>
      </c>
      <c r="E11" s="15">
        <v>20</v>
      </c>
      <c r="F11" s="15">
        <f t="shared" si="0"/>
        <v>78</v>
      </c>
      <c r="G11" s="15">
        <v>4</v>
      </c>
      <c r="H11" s="15">
        <v>4</v>
      </c>
      <c r="I11" s="15"/>
      <c r="J11" s="15"/>
      <c r="K11" s="15"/>
      <c r="L11" s="15"/>
      <c r="M11" s="15"/>
      <c r="N11" s="15"/>
      <c r="O11" s="15"/>
      <c r="P11" s="15"/>
      <c r="Q11" s="15"/>
      <c r="R11" s="161"/>
      <c r="S11" s="21">
        <f t="shared" si="1"/>
        <v>142</v>
      </c>
      <c r="T11" s="39" t="s">
        <v>304</v>
      </c>
      <c r="V11" s="37"/>
      <c r="W11" s="148">
        <v>3</v>
      </c>
      <c r="X11" s="257">
        <f t="shared" si="2"/>
        <v>787.9</v>
      </c>
      <c r="Y11" s="258" t="s">
        <v>88</v>
      </c>
      <c r="Z11" s="246"/>
      <c r="AA11" s="151"/>
      <c r="AB11" s="61">
        <v>188.1</v>
      </c>
      <c r="AC11" s="61">
        <v>146.1</v>
      </c>
      <c r="AD11" s="61">
        <v>150.19999999999999</v>
      </c>
      <c r="AE11" s="61">
        <v>161.5</v>
      </c>
      <c r="AF11" s="61">
        <v>142</v>
      </c>
      <c r="AG11" s="62"/>
      <c r="AH11" s="62"/>
      <c r="AI11" s="62"/>
      <c r="AJ11" s="62"/>
      <c r="AK11" s="62"/>
      <c r="AL11" s="62"/>
      <c r="AM11" s="62"/>
      <c r="AN11" s="62"/>
    </row>
    <row r="12" spans="1:40" ht="15.75" x14ac:dyDescent="0.25">
      <c r="A12">
        <v>6</v>
      </c>
      <c r="B12" s="39" t="s">
        <v>65</v>
      </c>
      <c r="C12" s="15">
        <v>55</v>
      </c>
      <c r="D12" s="15">
        <v>3.9</v>
      </c>
      <c r="E12" s="15">
        <v>15</v>
      </c>
      <c r="F12" s="15">
        <f t="shared" si="0"/>
        <v>58.5</v>
      </c>
      <c r="G12" s="15">
        <v>4</v>
      </c>
      <c r="H12" s="15">
        <v>4</v>
      </c>
      <c r="I12" s="15">
        <v>4</v>
      </c>
      <c r="J12" s="15"/>
      <c r="K12" s="15"/>
      <c r="L12" s="15"/>
      <c r="M12" s="15"/>
      <c r="N12" s="15"/>
      <c r="O12" s="15"/>
      <c r="P12" s="15"/>
      <c r="Q12" s="15"/>
      <c r="R12" s="161"/>
      <c r="S12" s="21">
        <f t="shared" si="1"/>
        <v>125.5</v>
      </c>
      <c r="T12" s="39" t="s">
        <v>65</v>
      </c>
      <c r="V12" s="37"/>
      <c r="W12" s="148">
        <v>4</v>
      </c>
      <c r="X12" s="257">
        <f t="shared" si="2"/>
        <v>757.5</v>
      </c>
      <c r="Y12" s="258" t="s">
        <v>234</v>
      </c>
      <c r="Z12" s="246"/>
      <c r="AA12" s="151"/>
      <c r="AB12" s="61">
        <v>116.5</v>
      </c>
      <c r="AC12" s="61">
        <v>144.80000000000001</v>
      </c>
      <c r="AD12" s="61">
        <v>153.4</v>
      </c>
      <c r="AE12" s="61">
        <v>191.1</v>
      </c>
      <c r="AF12" s="61">
        <v>151.69999999999999</v>
      </c>
      <c r="AG12" s="62"/>
      <c r="AH12" s="62"/>
      <c r="AI12" s="62"/>
      <c r="AJ12" s="62"/>
      <c r="AK12" s="62"/>
      <c r="AL12" s="62"/>
      <c r="AM12" s="62"/>
      <c r="AN12" s="62"/>
    </row>
    <row r="13" spans="1:40" ht="15.75" x14ac:dyDescent="0.25">
      <c r="A13">
        <v>7</v>
      </c>
      <c r="B13" s="39" t="s">
        <v>1</v>
      </c>
      <c r="C13" s="15">
        <v>54</v>
      </c>
      <c r="D13" s="15">
        <v>3.9</v>
      </c>
      <c r="E13" s="15">
        <v>8</v>
      </c>
      <c r="F13" s="15">
        <f t="shared" si="0"/>
        <v>31.2</v>
      </c>
      <c r="G13" s="15">
        <v>4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1"/>
      <c r="S13" s="21">
        <f t="shared" si="1"/>
        <v>89.2</v>
      </c>
      <c r="T13" s="39" t="s">
        <v>1</v>
      </c>
      <c r="V13" s="37"/>
      <c r="W13" s="148">
        <v>5</v>
      </c>
      <c r="X13" s="257">
        <f t="shared" si="2"/>
        <v>705.19999999999993</v>
      </c>
      <c r="Y13" s="258" t="s">
        <v>78</v>
      </c>
      <c r="Z13" s="246"/>
      <c r="AA13" s="151"/>
      <c r="AB13" s="61">
        <v>152.19999999999999</v>
      </c>
      <c r="AC13" s="61">
        <v>127.8</v>
      </c>
      <c r="AD13" s="61">
        <v>179.2</v>
      </c>
      <c r="AE13" s="61">
        <v>177.2</v>
      </c>
      <c r="AF13" s="61">
        <v>68.8</v>
      </c>
      <c r="AG13" s="62"/>
      <c r="AH13" s="62"/>
      <c r="AI13" s="62"/>
      <c r="AJ13" s="62"/>
      <c r="AK13" s="62"/>
      <c r="AL13" s="62"/>
      <c r="AM13" s="62"/>
      <c r="AN13" s="62"/>
    </row>
    <row r="14" spans="1:40" ht="15.75" x14ac:dyDescent="0.25">
      <c r="A14">
        <v>8</v>
      </c>
      <c r="B14" s="39" t="s">
        <v>78</v>
      </c>
      <c r="C14" s="15">
        <v>53</v>
      </c>
      <c r="D14" s="15">
        <v>3.9</v>
      </c>
      <c r="E14" s="15">
        <v>2</v>
      </c>
      <c r="F14" s="15">
        <f t="shared" si="0"/>
        <v>7.8</v>
      </c>
      <c r="G14" s="15">
        <v>4</v>
      </c>
      <c r="H14" s="15">
        <v>4</v>
      </c>
      <c r="I14" s="15"/>
      <c r="J14" s="15"/>
      <c r="K14" s="15"/>
      <c r="L14" s="15"/>
      <c r="M14" s="15"/>
      <c r="N14" s="15"/>
      <c r="O14" s="15"/>
      <c r="P14" s="15"/>
      <c r="Q14" s="15"/>
      <c r="R14" s="161"/>
      <c r="S14" s="21">
        <f t="shared" si="1"/>
        <v>68.8</v>
      </c>
      <c r="T14" s="39" t="s">
        <v>78</v>
      </c>
      <c r="V14" s="37"/>
      <c r="W14" s="148">
        <v>6</v>
      </c>
      <c r="X14" s="261">
        <f t="shared" si="2"/>
        <v>657.2</v>
      </c>
      <c r="Y14" s="262" t="s">
        <v>6</v>
      </c>
      <c r="Z14" s="246"/>
      <c r="AA14" s="151"/>
      <c r="AB14" s="61">
        <v>150.5</v>
      </c>
      <c r="AC14" s="61">
        <v>105.1</v>
      </c>
      <c r="AD14" s="61">
        <v>111.2</v>
      </c>
      <c r="AE14" s="61">
        <v>133.9</v>
      </c>
      <c r="AF14" s="61">
        <v>156.5</v>
      </c>
      <c r="AG14" s="62"/>
      <c r="AH14" s="62"/>
      <c r="AI14" s="62"/>
      <c r="AJ14" s="62"/>
      <c r="AK14" s="62"/>
      <c r="AL14" s="62"/>
      <c r="AM14" s="62"/>
      <c r="AN14" s="62"/>
    </row>
    <row r="15" spans="1:40" ht="15.75" x14ac:dyDescent="0.25">
      <c r="A15">
        <v>9</v>
      </c>
      <c r="B15" s="48"/>
      <c r="C15" s="20"/>
      <c r="D15" s="20"/>
      <c r="E15" s="20"/>
      <c r="F15" s="20">
        <f>H12</f>
        <v>4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161"/>
      <c r="S15" s="21">
        <v>0</v>
      </c>
      <c r="T15" s="48"/>
      <c r="V15" s="37"/>
      <c r="W15" s="148">
        <v>7</v>
      </c>
      <c r="X15" s="257">
        <f t="shared" si="2"/>
        <v>650.70000000000005</v>
      </c>
      <c r="Y15" s="258" t="s">
        <v>65</v>
      </c>
      <c r="Z15" s="246"/>
      <c r="AA15" s="151"/>
      <c r="AB15" s="61">
        <v>130</v>
      </c>
      <c r="AC15" s="61">
        <v>142.1</v>
      </c>
      <c r="AD15" s="61">
        <v>111.3</v>
      </c>
      <c r="AE15" s="61">
        <v>141.80000000000001</v>
      </c>
      <c r="AF15" s="61">
        <v>125.5</v>
      </c>
      <c r="AG15" s="62"/>
      <c r="AH15" s="62"/>
      <c r="AI15" s="62"/>
      <c r="AJ15" s="62"/>
      <c r="AK15" s="62"/>
      <c r="AL15" s="62"/>
      <c r="AM15" s="62"/>
      <c r="AN15" s="62"/>
    </row>
    <row r="16" spans="1:40" ht="15.75" x14ac:dyDescent="0.25">
      <c r="A16">
        <v>10</v>
      </c>
      <c r="B16" s="48"/>
      <c r="C16" s="20"/>
      <c r="D16" s="20"/>
      <c r="E16" s="20"/>
      <c r="F16" s="20">
        <f t="shared" si="0"/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61"/>
      <c r="S16" s="21">
        <f t="shared" si="1"/>
        <v>0</v>
      </c>
      <c r="T16" s="48"/>
      <c r="V16" s="37"/>
      <c r="W16" s="148">
        <v>8</v>
      </c>
      <c r="X16" s="257">
        <f t="shared" si="2"/>
        <v>649</v>
      </c>
      <c r="Y16" s="258" t="s">
        <v>13</v>
      </c>
      <c r="Z16" s="246"/>
      <c r="AA16" s="151"/>
      <c r="AB16" s="61">
        <v>131</v>
      </c>
      <c r="AC16" s="61">
        <v>149.5</v>
      </c>
      <c r="AD16" s="61">
        <v>92.5</v>
      </c>
      <c r="AE16" s="61">
        <v>121</v>
      </c>
      <c r="AF16" s="61">
        <v>155</v>
      </c>
      <c r="AG16" s="62"/>
      <c r="AH16" s="62"/>
      <c r="AI16" s="62"/>
      <c r="AJ16" s="62"/>
      <c r="AK16" s="62"/>
      <c r="AL16" s="62"/>
      <c r="AM16" s="62"/>
      <c r="AN16" s="62"/>
    </row>
    <row r="17" spans="1:40" ht="15.75" x14ac:dyDescent="0.25">
      <c r="B17" s="51"/>
      <c r="C17" s="52"/>
      <c r="D17" s="51"/>
      <c r="E17" s="51"/>
      <c r="F17" s="51"/>
      <c r="G17" s="2" t="s">
        <v>53</v>
      </c>
      <c r="H17" t="s">
        <v>51</v>
      </c>
      <c r="I17" t="s">
        <v>52</v>
      </c>
      <c r="J17" t="s">
        <v>54</v>
      </c>
      <c r="K17" t="s">
        <v>56</v>
      </c>
      <c r="L17" t="s">
        <v>51</v>
      </c>
      <c r="M17" t="s">
        <v>52</v>
      </c>
      <c r="N17" t="s">
        <v>54</v>
      </c>
      <c r="O17" t="s">
        <v>56</v>
      </c>
      <c r="P17" t="s">
        <v>58</v>
      </c>
      <c r="Q17" t="s">
        <v>56</v>
      </c>
      <c r="R17" s="161"/>
      <c r="S17" s="53"/>
      <c r="T17" s="51"/>
      <c r="V17" s="37"/>
      <c r="W17" s="148">
        <v>9</v>
      </c>
      <c r="X17" s="250">
        <f t="shared" si="2"/>
        <v>593</v>
      </c>
      <c r="Y17" s="251" t="s">
        <v>67</v>
      </c>
      <c r="Z17" s="246"/>
      <c r="AA17" s="151"/>
      <c r="AB17" s="61">
        <v>120.1</v>
      </c>
      <c r="AC17" s="61">
        <v>150</v>
      </c>
      <c r="AD17" s="61">
        <v>169.5</v>
      </c>
      <c r="AE17" s="61">
        <v>153.4</v>
      </c>
      <c r="AF17" s="61"/>
      <c r="AG17" s="62"/>
      <c r="AH17" s="62"/>
      <c r="AI17" s="62"/>
      <c r="AJ17" s="62"/>
      <c r="AK17" s="62"/>
      <c r="AL17" s="62"/>
      <c r="AM17" s="62"/>
      <c r="AN17" s="62"/>
    </row>
    <row r="18" spans="1:40" ht="15.75" x14ac:dyDescent="0.25">
      <c r="A18">
        <v>1</v>
      </c>
      <c r="B18" s="43" t="s">
        <v>6</v>
      </c>
      <c r="C18" s="23">
        <v>52</v>
      </c>
      <c r="D18" s="23">
        <v>2.9</v>
      </c>
      <c r="E18" s="23">
        <v>25</v>
      </c>
      <c r="F18" s="23">
        <f t="shared" ref="F18:F27" si="3">PRODUCT(D18:E18)</f>
        <v>72.5</v>
      </c>
      <c r="G18" s="23">
        <v>4</v>
      </c>
      <c r="H18" s="23">
        <v>4</v>
      </c>
      <c r="I18" s="23">
        <v>4</v>
      </c>
      <c r="J18" s="23"/>
      <c r="K18" s="23"/>
      <c r="L18" s="23">
        <v>5</v>
      </c>
      <c r="M18" s="23">
        <v>5</v>
      </c>
      <c r="N18" s="23">
        <v>5</v>
      </c>
      <c r="O18" s="23">
        <v>5</v>
      </c>
      <c r="P18" s="23"/>
      <c r="Q18" s="23"/>
      <c r="R18" s="181"/>
      <c r="S18" s="24">
        <f>SUM(F18:R18)+C18</f>
        <v>156.5</v>
      </c>
      <c r="T18" s="43" t="s">
        <v>6</v>
      </c>
      <c r="V18" s="37"/>
      <c r="W18" s="148">
        <v>10</v>
      </c>
      <c r="X18" s="261">
        <f t="shared" si="2"/>
        <v>579.20000000000005</v>
      </c>
      <c r="Y18" s="262" t="s">
        <v>210</v>
      </c>
      <c r="Z18" s="246"/>
      <c r="AA18" s="151"/>
      <c r="AB18" s="61">
        <v>82.4</v>
      </c>
      <c r="AC18" s="61">
        <v>107.5</v>
      </c>
      <c r="AD18" s="61">
        <v>107.5</v>
      </c>
      <c r="AE18" s="61">
        <v>148</v>
      </c>
      <c r="AF18" s="61">
        <v>133.80000000000001</v>
      </c>
      <c r="AG18" s="62"/>
      <c r="AH18" s="62"/>
      <c r="AI18" s="62"/>
      <c r="AJ18" s="62"/>
      <c r="AK18" s="62"/>
      <c r="AL18" s="62"/>
      <c r="AM18" s="62"/>
      <c r="AN18" s="62"/>
    </row>
    <row r="19" spans="1:40" ht="15.75" x14ac:dyDescent="0.25">
      <c r="A19">
        <v>2</v>
      </c>
      <c r="B19" s="43" t="s">
        <v>210</v>
      </c>
      <c r="C19" s="23">
        <v>51</v>
      </c>
      <c r="D19" s="23">
        <v>2.9</v>
      </c>
      <c r="E19" s="23">
        <v>22</v>
      </c>
      <c r="F19" s="23">
        <f t="shared" si="3"/>
        <v>63.8</v>
      </c>
      <c r="G19" s="23">
        <v>4</v>
      </c>
      <c r="H19" s="23"/>
      <c r="I19" s="23"/>
      <c r="J19" s="23"/>
      <c r="K19" s="23"/>
      <c r="L19" s="23">
        <v>5</v>
      </c>
      <c r="M19" s="23">
        <v>5</v>
      </c>
      <c r="N19" s="23">
        <v>5</v>
      </c>
      <c r="O19" s="23"/>
      <c r="P19" s="23"/>
      <c r="Q19" s="23"/>
      <c r="R19" s="181"/>
      <c r="S19" s="24">
        <f t="shared" ref="S19:S27" si="4">SUM(F19:R19)+C19</f>
        <v>133.80000000000001</v>
      </c>
      <c r="T19" s="43" t="s">
        <v>210</v>
      </c>
      <c r="V19" s="37"/>
      <c r="W19" s="148">
        <v>11</v>
      </c>
      <c r="X19" s="261">
        <f t="shared" si="2"/>
        <v>556.4</v>
      </c>
      <c r="Y19" s="262" t="s">
        <v>9</v>
      </c>
      <c r="Z19" s="246"/>
      <c r="AA19" s="151"/>
      <c r="AB19" s="61">
        <v>136.69999999999999</v>
      </c>
      <c r="AC19" s="61">
        <v>129.69999999999999</v>
      </c>
      <c r="AD19" s="151">
        <v>80.900000000000006</v>
      </c>
      <c r="AE19" s="61">
        <v>81</v>
      </c>
      <c r="AF19" s="61">
        <v>128.1</v>
      </c>
      <c r="AG19" s="62"/>
      <c r="AH19" s="62"/>
      <c r="AI19" s="62"/>
      <c r="AJ19" s="62"/>
      <c r="AK19" s="62"/>
      <c r="AL19" s="62"/>
      <c r="AM19" s="62"/>
      <c r="AN19" s="62"/>
    </row>
    <row r="20" spans="1:40" ht="15.75" x14ac:dyDescent="0.25">
      <c r="A20">
        <v>3</v>
      </c>
      <c r="B20" s="43" t="s">
        <v>9</v>
      </c>
      <c r="C20" s="23">
        <v>50</v>
      </c>
      <c r="D20" s="23">
        <v>2.9</v>
      </c>
      <c r="E20" s="23">
        <v>19</v>
      </c>
      <c r="F20" s="23">
        <f t="shared" si="3"/>
        <v>55.1</v>
      </c>
      <c r="G20" s="23">
        <v>4</v>
      </c>
      <c r="H20" s="23"/>
      <c r="I20" s="23"/>
      <c r="J20" s="23"/>
      <c r="K20" s="23"/>
      <c r="L20" s="23">
        <v>5</v>
      </c>
      <c r="M20" s="23">
        <v>5</v>
      </c>
      <c r="N20" s="23"/>
      <c r="O20" s="23"/>
      <c r="P20" s="23"/>
      <c r="Q20" s="23"/>
      <c r="R20" s="181">
        <v>9</v>
      </c>
      <c r="S20" s="24">
        <f t="shared" si="4"/>
        <v>128.1</v>
      </c>
      <c r="T20" s="43" t="s">
        <v>9</v>
      </c>
      <c r="V20" s="37"/>
      <c r="W20" s="148">
        <v>12</v>
      </c>
      <c r="X20" s="261">
        <f t="shared" si="2"/>
        <v>552.59999999999991</v>
      </c>
      <c r="Y20" s="262" t="s">
        <v>7</v>
      </c>
      <c r="Z20" s="246"/>
      <c r="AA20" s="151"/>
      <c r="AB20" s="61">
        <v>107.8</v>
      </c>
      <c r="AC20" s="61">
        <v>102.1</v>
      </c>
      <c r="AD20" s="61">
        <v>127.2</v>
      </c>
      <c r="AE20" s="61">
        <v>150.1</v>
      </c>
      <c r="AF20" s="61">
        <v>65.400000000000006</v>
      </c>
      <c r="AG20" s="62"/>
      <c r="AH20" s="62"/>
      <c r="AI20" s="62"/>
      <c r="AJ20" s="62"/>
      <c r="AK20" s="62"/>
      <c r="AL20" s="62"/>
      <c r="AM20" s="62"/>
      <c r="AN20" s="62"/>
    </row>
    <row r="21" spans="1:40" ht="15.75" x14ac:dyDescent="0.25">
      <c r="A21">
        <v>4</v>
      </c>
      <c r="B21" s="43" t="s">
        <v>79</v>
      </c>
      <c r="C21" s="23">
        <v>49</v>
      </c>
      <c r="D21" s="23">
        <v>2.9</v>
      </c>
      <c r="E21" s="23">
        <v>12</v>
      </c>
      <c r="F21" s="23">
        <f t="shared" si="3"/>
        <v>34.799999999999997</v>
      </c>
      <c r="G21" s="23">
        <v>4</v>
      </c>
      <c r="H21" s="23"/>
      <c r="I21" s="23"/>
      <c r="J21" s="23"/>
      <c r="K21" s="23"/>
      <c r="L21" s="23">
        <v>5</v>
      </c>
      <c r="M21" s="23"/>
      <c r="N21" s="23"/>
      <c r="O21" s="23"/>
      <c r="P21" s="23"/>
      <c r="Q21" s="23"/>
      <c r="R21" s="181"/>
      <c r="S21" s="24">
        <f>SUM(F21:R21)+C21</f>
        <v>92.8</v>
      </c>
      <c r="T21" s="43" t="s">
        <v>79</v>
      </c>
      <c r="V21" s="37"/>
      <c r="W21" s="148">
        <v>13</v>
      </c>
      <c r="X21" s="261">
        <f t="shared" si="2"/>
        <v>516.1</v>
      </c>
      <c r="Y21" s="262" t="s">
        <v>20</v>
      </c>
      <c r="Z21" s="246"/>
      <c r="AA21" s="151"/>
      <c r="AB21" s="61">
        <v>98.7</v>
      </c>
      <c r="AC21" s="61">
        <v>66.900000000000006</v>
      </c>
      <c r="AD21" s="61">
        <v>143.9</v>
      </c>
      <c r="AE21" s="61">
        <v>118.6</v>
      </c>
      <c r="AF21" s="61">
        <v>88</v>
      </c>
      <c r="AG21" s="62"/>
      <c r="AH21" s="62"/>
      <c r="AI21" s="62"/>
      <c r="AJ21" s="62"/>
      <c r="AK21" s="62"/>
      <c r="AL21" s="62"/>
      <c r="AM21" s="62"/>
      <c r="AN21" s="62"/>
    </row>
    <row r="22" spans="1:40" ht="15.75" x14ac:dyDescent="0.25">
      <c r="A22">
        <v>5</v>
      </c>
      <c r="B22" s="43" t="s">
        <v>297</v>
      </c>
      <c r="C22" s="23">
        <v>48</v>
      </c>
      <c r="D22" s="23">
        <v>2.9</v>
      </c>
      <c r="E22" s="23">
        <v>12</v>
      </c>
      <c r="F22" s="23">
        <f t="shared" si="3"/>
        <v>34.799999999999997</v>
      </c>
      <c r="G22" s="23">
        <v>4</v>
      </c>
      <c r="H22" s="23"/>
      <c r="I22" s="23"/>
      <c r="J22" s="23"/>
      <c r="K22" s="23"/>
      <c r="L22" s="23">
        <v>5</v>
      </c>
      <c r="M22" s="23">
        <v>5</v>
      </c>
      <c r="N22" s="23"/>
      <c r="O22" s="23"/>
      <c r="P22" s="23"/>
      <c r="Q22" s="23"/>
      <c r="R22" s="181">
        <v>11</v>
      </c>
      <c r="S22" s="24">
        <f t="shared" si="4"/>
        <v>107.8</v>
      </c>
      <c r="T22" s="43" t="s">
        <v>297</v>
      </c>
      <c r="V22" s="37"/>
      <c r="W22" s="148">
        <v>14</v>
      </c>
      <c r="X22" s="263">
        <f t="shared" si="2"/>
        <v>506.5</v>
      </c>
      <c r="Y22" s="264" t="s">
        <v>297</v>
      </c>
      <c r="Z22" s="246"/>
      <c r="AA22" s="154"/>
      <c r="AB22" s="61">
        <v>66.2</v>
      </c>
      <c r="AC22" s="61">
        <v>97</v>
      </c>
      <c r="AD22" s="61">
        <v>134.5</v>
      </c>
      <c r="AE22" s="61">
        <v>101</v>
      </c>
      <c r="AF22" s="61">
        <v>107.8</v>
      </c>
      <c r="AG22" s="62"/>
      <c r="AH22" s="62"/>
      <c r="AI22" s="62"/>
      <c r="AJ22" s="62"/>
      <c r="AK22" s="62"/>
      <c r="AL22" s="62"/>
      <c r="AM22" s="62"/>
      <c r="AN22" s="62"/>
    </row>
    <row r="23" spans="1:40" ht="15.75" x14ac:dyDescent="0.25">
      <c r="A23">
        <v>6</v>
      </c>
      <c r="B23" s="43" t="s">
        <v>305</v>
      </c>
      <c r="C23" s="23">
        <v>47</v>
      </c>
      <c r="D23" s="23">
        <v>2.9</v>
      </c>
      <c r="E23" s="23">
        <v>11</v>
      </c>
      <c r="F23" s="23">
        <f t="shared" si="3"/>
        <v>31.9</v>
      </c>
      <c r="G23" s="23">
        <v>3</v>
      </c>
      <c r="H23" s="23">
        <v>3</v>
      </c>
      <c r="I23" s="23">
        <v>3</v>
      </c>
      <c r="J23" s="23">
        <v>3</v>
      </c>
      <c r="K23" s="23">
        <v>3</v>
      </c>
      <c r="L23" s="23">
        <v>5</v>
      </c>
      <c r="M23" s="23"/>
      <c r="N23" s="23"/>
      <c r="O23" s="23"/>
      <c r="P23" s="23"/>
      <c r="Q23" s="23"/>
      <c r="R23" s="181"/>
      <c r="S23" s="24">
        <f t="shared" si="4"/>
        <v>98.9</v>
      </c>
      <c r="T23" s="43" t="s">
        <v>305</v>
      </c>
      <c r="V23" s="37"/>
      <c r="W23" s="148">
        <v>15</v>
      </c>
      <c r="X23" s="257">
        <f t="shared" si="2"/>
        <v>500.09999999999997</v>
      </c>
      <c r="Y23" s="258" t="s">
        <v>1</v>
      </c>
      <c r="Z23" s="246"/>
      <c r="AA23" s="151"/>
      <c r="AB23" s="61">
        <v>147.5</v>
      </c>
      <c r="AC23" s="61">
        <v>118.9</v>
      </c>
      <c r="AD23" s="61">
        <v>144.5</v>
      </c>
      <c r="AE23" s="61"/>
      <c r="AF23" s="61">
        <v>89.2</v>
      </c>
      <c r="AG23" s="62"/>
      <c r="AH23" s="62"/>
      <c r="AI23" s="62"/>
      <c r="AJ23" s="62"/>
      <c r="AK23" s="62"/>
      <c r="AL23" s="62"/>
      <c r="AM23" s="62"/>
      <c r="AN23" s="62"/>
    </row>
    <row r="24" spans="1:40" ht="15.75" x14ac:dyDescent="0.25">
      <c r="A24">
        <v>7</v>
      </c>
      <c r="B24" s="43" t="s">
        <v>20</v>
      </c>
      <c r="C24" s="23">
        <v>46</v>
      </c>
      <c r="D24" s="23">
        <v>2.9</v>
      </c>
      <c r="E24" s="23">
        <v>10</v>
      </c>
      <c r="F24" s="23">
        <f t="shared" si="3"/>
        <v>29</v>
      </c>
      <c r="G24" s="23">
        <v>4</v>
      </c>
      <c r="H24" s="23">
        <v>4</v>
      </c>
      <c r="I24" s="23"/>
      <c r="J24" s="23"/>
      <c r="K24" s="23"/>
      <c r="L24" s="23">
        <v>5</v>
      </c>
      <c r="M24" s="23"/>
      <c r="N24" s="23"/>
      <c r="O24" s="23"/>
      <c r="P24" s="23"/>
      <c r="Q24" s="23"/>
      <c r="R24" s="181"/>
      <c r="S24" s="24">
        <f t="shared" si="4"/>
        <v>88</v>
      </c>
      <c r="T24" s="43" t="s">
        <v>20</v>
      </c>
      <c r="V24" s="37"/>
      <c r="W24" s="148">
        <v>16</v>
      </c>
      <c r="X24" s="250">
        <f t="shared" si="2"/>
        <v>472.8</v>
      </c>
      <c r="Y24" s="251" t="s">
        <v>275</v>
      </c>
      <c r="Z24" s="246"/>
      <c r="AA24" s="151"/>
      <c r="AB24" s="61">
        <v>88</v>
      </c>
      <c r="AC24" s="61">
        <v>115.3</v>
      </c>
      <c r="AD24" s="61">
        <v>140.19999999999999</v>
      </c>
      <c r="AE24" s="61">
        <v>129.30000000000001</v>
      </c>
      <c r="AF24" s="61"/>
      <c r="AG24" s="62"/>
      <c r="AH24" s="62"/>
      <c r="AI24" s="62"/>
      <c r="AJ24" s="62"/>
      <c r="AK24" s="62"/>
      <c r="AL24" s="62"/>
      <c r="AM24" s="62"/>
      <c r="AN24" s="62"/>
    </row>
    <row r="25" spans="1:40" ht="15.75" x14ac:dyDescent="0.25">
      <c r="A25">
        <v>8</v>
      </c>
      <c r="B25" s="43" t="s">
        <v>213</v>
      </c>
      <c r="C25" s="23">
        <v>45</v>
      </c>
      <c r="D25" s="23">
        <v>2.9</v>
      </c>
      <c r="E25" s="23">
        <v>10</v>
      </c>
      <c r="F25" s="23">
        <f t="shared" si="3"/>
        <v>29</v>
      </c>
      <c r="G25" s="23">
        <v>3</v>
      </c>
      <c r="H25" s="23"/>
      <c r="I25" s="23"/>
      <c r="J25" s="23"/>
      <c r="K25" s="23"/>
      <c r="L25" s="23">
        <v>5</v>
      </c>
      <c r="M25" s="23"/>
      <c r="N25" s="23"/>
      <c r="O25" s="23"/>
      <c r="P25" s="23"/>
      <c r="Q25" s="23"/>
      <c r="R25" s="181"/>
      <c r="S25" s="24">
        <f t="shared" si="4"/>
        <v>82</v>
      </c>
      <c r="T25" s="43" t="s">
        <v>213</v>
      </c>
      <c r="V25" s="37"/>
      <c r="W25" s="148">
        <v>17</v>
      </c>
      <c r="X25" s="261">
        <f t="shared" si="2"/>
        <v>471.8</v>
      </c>
      <c r="Y25" s="262" t="s">
        <v>79</v>
      </c>
      <c r="Z25" s="247"/>
      <c r="AA25" s="154"/>
      <c r="AB25" s="61">
        <v>45.8</v>
      </c>
      <c r="AC25" s="61">
        <v>101.7</v>
      </c>
      <c r="AD25" s="61">
        <v>93.5</v>
      </c>
      <c r="AE25" s="61">
        <v>138</v>
      </c>
      <c r="AF25" s="61">
        <v>92.8</v>
      </c>
      <c r="AG25" s="62"/>
      <c r="AH25" s="62"/>
      <c r="AI25" s="62"/>
      <c r="AJ25" s="62"/>
      <c r="AK25" s="62"/>
      <c r="AL25" s="62"/>
      <c r="AM25" s="62"/>
      <c r="AN25" s="61"/>
    </row>
    <row r="26" spans="1:40" ht="15.75" x14ac:dyDescent="0.25">
      <c r="A26">
        <v>9</v>
      </c>
      <c r="B26" s="41" t="s">
        <v>7</v>
      </c>
      <c r="C26" s="23">
        <v>44</v>
      </c>
      <c r="D26" s="13">
        <v>2.9</v>
      </c>
      <c r="E26" s="13">
        <v>6</v>
      </c>
      <c r="F26" s="13">
        <f t="shared" si="3"/>
        <v>17.399999999999999</v>
      </c>
      <c r="G26" s="13">
        <v>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81"/>
      <c r="S26" s="24">
        <f t="shared" si="4"/>
        <v>65.400000000000006</v>
      </c>
      <c r="T26" s="41" t="s">
        <v>7</v>
      </c>
      <c r="V26" s="37"/>
      <c r="W26" s="148">
        <v>18</v>
      </c>
      <c r="X26" s="250">
        <f t="shared" si="2"/>
        <v>469.6</v>
      </c>
      <c r="Y26" s="251" t="s">
        <v>208</v>
      </c>
      <c r="Z26" s="246"/>
      <c r="AA26" s="151"/>
      <c r="AB26" s="61">
        <v>108.1</v>
      </c>
      <c r="AC26" s="61">
        <v>95.5</v>
      </c>
      <c r="AD26" s="61">
        <v>106</v>
      </c>
      <c r="AE26" s="61">
        <v>160</v>
      </c>
      <c r="AF26" s="61"/>
      <c r="AG26" s="62"/>
      <c r="AH26" s="62"/>
      <c r="AI26" s="62"/>
      <c r="AJ26" s="62"/>
      <c r="AK26" s="62"/>
      <c r="AL26" s="62"/>
      <c r="AM26" s="62"/>
      <c r="AN26" s="62"/>
    </row>
    <row r="27" spans="1:40" ht="15.75" x14ac:dyDescent="0.25">
      <c r="A27">
        <v>10</v>
      </c>
      <c r="B27" s="41" t="s">
        <v>233</v>
      </c>
      <c r="C27" s="23">
        <v>43</v>
      </c>
      <c r="D27" s="13">
        <v>2.9</v>
      </c>
      <c r="E27" s="13">
        <v>1</v>
      </c>
      <c r="F27" s="13">
        <f t="shared" si="3"/>
        <v>2.9</v>
      </c>
      <c r="G27" s="13">
        <v>4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81"/>
      <c r="S27" s="24">
        <f t="shared" si="4"/>
        <v>49.9</v>
      </c>
      <c r="T27" s="41" t="s">
        <v>233</v>
      </c>
      <c r="V27" s="37"/>
      <c r="W27" s="148">
        <v>19</v>
      </c>
      <c r="X27" s="261">
        <f t="shared" si="2"/>
        <v>446.8</v>
      </c>
      <c r="Y27" s="262" t="s">
        <v>213</v>
      </c>
      <c r="Z27" s="246"/>
      <c r="AA27" s="151"/>
      <c r="AB27" s="61">
        <v>63.4</v>
      </c>
      <c r="AC27" s="61">
        <v>86.8</v>
      </c>
      <c r="AD27" s="61">
        <v>99.8</v>
      </c>
      <c r="AE27" s="61">
        <v>114.8</v>
      </c>
      <c r="AF27" s="61">
        <v>82</v>
      </c>
      <c r="AG27" s="61"/>
      <c r="AH27" s="61"/>
      <c r="AI27" s="61"/>
      <c r="AJ27" s="61"/>
      <c r="AK27" s="61"/>
      <c r="AL27" s="61"/>
      <c r="AM27" s="61"/>
      <c r="AN27" s="62"/>
    </row>
    <row r="28" spans="1:40" x14ac:dyDescent="0.25">
      <c r="B28" s="54"/>
      <c r="C28" s="53"/>
      <c r="D28" s="54"/>
      <c r="E28" s="54"/>
      <c r="F28" s="54"/>
      <c r="G28" s="2" t="s">
        <v>53</v>
      </c>
      <c r="H28" t="s">
        <v>51</v>
      </c>
      <c r="I28" t="s">
        <v>52</v>
      </c>
      <c r="J28" t="s">
        <v>54</v>
      </c>
      <c r="K28" t="s">
        <v>56</v>
      </c>
      <c r="L28" t="s">
        <v>51</v>
      </c>
      <c r="M28" t="s">
        <v>52</v>
      </c>
      <c r="N28" t="s">
        <v>54</v>
      </c>
      <c r="O28" t="s">
        <v>56</v>
      </c>
      <c r="P28" t="s">
        <v>58</v>
      </c>
      <c r="Q28" t="s">
        <v>56</v>
      </c>
      <c r="R28" s="161"/>
      <c r="S28" s="53"/>
      <c r="T28" s="54"/>
      <c r="V28" s="37"/>
      <c r="W28" s="148">
        <v>20</v>
      </c>
      <c r="X28" s="265">
        <f t="shared" si="2"/>
        <v>445.6</v>
      </c>
      <c r="Y28" s="266" t="s">
        <v>217</v>
      </c>
      <c r="Z28" s="247"/>
      <c r="AA28" s="148"/>
      <c r="AB28" s="49">
        <v>26</v>
      </c>
      <c r="AC28" s="49">
        <v>73.8</v>
      </c>
      <c r="AD28" s="49">
        <v>85.4</v>
      </c>
      <c r="AE28" s="49">
        <v>135.4</v>
      </c>
      <c r="AF28" s="61">
        <v>125</v>
      </c>
      <c r="AG28" s="62"/>
      <c r="AH28" s="62"/>
      <c r="AI28" s="62"/>
      <c r="AJ28" s="62"/>
      <c r="AK28" s="62"/>
      <c r="AL28" s="62"/>
      <c r="AM28" s="62"/>
      <c r="AN28" s="62"/>
    </row>
    <row r="29" spans="1:40" ht="15.75" x14ac:dyDescent="0.25">
      <c r="A29">
        <v>1</v>
      </c>
      <c r="B29" s="184" t="s">
        <v>307</v>
      </c>
      <c r="C29" s="56">
        <v>42</v>
      </c>
      <c r="D29" s="56">
        <v>2.5</v>
      </c>
      <c r="E29" s="56">
        <v>24</v>
      </c>
      <c r="F29" s="56">
        <f t="shared" ref="F29:F33" si="5">PRODUCT(D29:E29)</f>
        <v>60</v>
      </c>
      <c r="G29" s="56">
        <v>3</v>
      </c>
      <c r="H29" s="56"/>
      <c r="I29" s="56"/>
      <c r="J29" s="56"/>
      <c r="K29" s="56"/>
      <c r="L29" s="56">
        <v>4</v>
      </c>
      <c r="M29" s="56">
        <v>4</v>
      </c>
      <c r="N29" s="56">
        <v>4</v>
      </c>
      <c r="O29" s="56"/>
      <c r="P29" s="56"/>
      <c r="Q29" s="56"/>
      <c r="R29" s="181">
        <v>8</v>
      </c>
      <c r="S29" s="57">
        <f>SUM(F29:R29)+C29</f>
        <v>125</v>
      </c>
      <c r="T29" s="184" t="s">
        <v>307</v>
      </c>
      <c r="V29" s="37"/>
      <c r="W29" s="148">
        <v>21</v>
      </c>
      <c r="X29" s="261">
        <f t="shared" si="2"/>
        <v>436.5</v>
      </c>
      <c r="Y29" s="262" t="s">
        <v>62</v>
      </c>
      <c r="Z29" s="246"/>
      <c r="AA29" s="151"/>
      <c r="AB29" s="61">
        <v>56.7</v>
      </c>
      <c r="AC29" s="61">
        <v>112.2</v>
      </c>
      <c r="AD29" s="61">
        <v>85.3</v>
      </c>
      <c r="AE29" s="61">
        <v>132.4</v>
      </c>
      <c r="AF29" s="61">
        <v>49.9</v>
      </c>
      <c r="AG29" s="61"/>
      <c r="AH29" s="61"/>
      <c r="AI29" s="61"/>
      <c r="AJ29" s="61"/>
      <c r="AK29" s="61"/>
      <c r="AL29" s="61"/>
      <c r="AM29" s="61"/>
      <c r="AN29" s="61"/>
    </row>
    <row r="30" spans="1:40" ht="15.75" x14ac:dyDescent="0.25">
      <c r="A30">
        <v>2</v>
      </c>
      <c r="B30" s="184" t="s">
        <v>193</v>
      </c>
      <c r="C30" s="56">
        <v>41</v>
      </c>
      <c r="D30" s="56">
        <v>2.5</v>
      </c>
      <c r="E30" s="56">
        <v>21</v>
      </c>
      <c r="F30" s="56">
        <f t="shared" si="5"/>
        <v>52.5</v>
      </c>
      <c r="G30" s="56">
        <v>3</v>
      </c>
      <c r="H30" s="56">
        <v>3</v>
      </c>
      <c r="I30" s="56">
        <v>3</v>
      </c>
      <c r="J30" s="56">
        <v>3</v>
      </c>
      <c r="K30" s="56"/>
      <c r="L30" s="56">
        <v>4</v>
      </c>
      <c r="M30" s="56">
        <v>4</v>
      </c>
      <c r="N30" s="56"/>
      <c r="O30" s="56"/>
      <c r="P30" s="56"/>
      <c r="Q30" s="56"/>
      <c r="R30" s="181"/>
      <c r="S30" s="57">
        <f t="shared" ref="S30:S38" si="6">SUM(F30:R30)+C30</f>
        <v>113.5</v>
      </c>
      <c r="T30" s="184" t="s">
        <v>193</v>
      </c>
      <c r="V30" s="37"/>
      <c r="W30" s="148">
        <v>22</v>
      </c>
      <c r="X30" s="261">
        <f t="shared" si="2"/>
        <v>425.79999999999995</v>
      </c>
      <c r="Y30" s="262" t="s">
        <v>282</v>
      </c>
      <c r="Z30" s="246"/>
      <c r="AA30" s="151"/>
      <c r="AB30" s="61">
        <v>63.5</v>
      </c>
      <c r="AC30" s="61">
        <v>109.4</v>
      </c>
      <c r="AD30" s="61">
        <v>73.400000000000006</v>
      </c>
      <c r="AE30" s="61">
        <v>80.599999999999994</v>
      </c>
      <c r="AF30" s="61">
        <v>98.9</v>
      </c>
      <c r="AG30" s="62"/>
      <c r="AH30" s="62"/>
      <c r="AI30" s="62"/>
      <c r="AJ30" s="62"/>
      <c r="AK30" s="62"/>
      <c r="AL30" s="62"/>
      <c r="AM30" s="62"/>
      <c r="AN30" s="62"/>
    </row>
    <row r="31" spans="1:40" ht="15.75" x14ac:dyDescent="0.25">
      <c r="A31">
        <v>3</v>
      </c>
      <c r="B31" s="184" t="s">
        <v>219</v>
      </c>
      <c r="C31" s="56">
        <v>40</v>
      </c>
      <c r="D31" s="56">
        <v>2.5</v>
      </c>
      <c r="E31" s="56">
        <v>19</v>
      </c>
      <c r="F31" s="56">
        <f t="shared" si="5"/>
        <v>47.5</v>
      </c>
      <c r="G31" s="56">
        <v>3</v>
      </c>
      <c r="H31" s="56"/>
      <c r="I31" s="56"/>
      <c r="J31" s="56"/>
      <c r="K31" s="56"/>
      <c r="L31" s="56">
        <v>4</v>
      </c>
      <c r="M31" s="56">
        <v>4</v>
      </c>
      <c r="N31" s="56">
        <v>4</v>
      </c>
      <c r="O31" s="56">
        <v>4</v>
      </c>
      <c r="P31" s="56"/>
      <c r="Q31" s="56"/>
      <c r="R31" s="181"/>
      <c r="S31" s="57">
        <f t="shared" si="6"/>
        <v>106.5</v>
      </c>
      <c r="T31" s="184" t="s">
        <v>219</v>
      </c>
      <c r="V31" s="37"/>
      <c r="W31" s="148">
        <v>23</v>
      </c>
      <c r="X31" s="250">
        <f t="shared" si="2"/>
        <v>413.2</v>
      </c>
      <c r="Y31" s="251" t="s">
        <v>246</v>
      </c>
      <c r="Z31" s="246"/>
      <c r="AA31" s="151"/>
      <c r="AB31" s="61">
        <v>110.5</v>
      </c>
      <c r="AC31" s="61">
        <v>110.7</v>
      </c>
      <c r="AD31" s="61">
        <v>104.7</v>
      </c>
      <c r="AE31" s="61">
        <v>87.3</v>
      </c>
      <c r="AF31" s="61"/>
      <c r="AG31" s="62"/>
      <c r="AH31" s="62"/>
      <c r="AI31" s="62"/>
      <c r="AJ31" s="62"/>
      <c r="AK31" s="62"/>
      <c r="AL31" s="62"/>
      <c r="AM31" s="62"/>
      <c r="AN31" s="62"/>
    </row>
    <row r="32" spans="1:40" ht="15.75" x14ac:dyDescent="0.25">
      <c r="A32">
        <v>4</v>
      </c>
      <c r="B32" s="184" t="s">
        <v>17</v>
      </c>
      <c r="C32" s="56">
        <v>39</v>
      </c>
      <c r="D32" s="56">
        <v>2.5</v>
      </c>
      <c r="E32" s="56">
        <v>15</v>
      </c>
      <c r="F32" s="56">
        <f t="shared" si="5"/>
        <v>37.5</v>
      </c>
      <c r="G32" s="56">
        <v>3</v>
      </c>
      <c r="H32" s="56"/>
      <c r="I32" s="182"/>
      <c r="J32" s="56"/>
      <c r="K32" s="56"/>
      <c r="L32" s="56">
        <v>4</v>
      </c>
      <c r="M32" s="56">
        <v>4</v>
      </c>
      <c r="N32" s="56"/>
      <c r="O32" s="56"/>
      <c r="P32" s="56"/>
      <c r="Q32" s="56"/>
      <c r="R32" s="181"/>
      <c r="S32" s="57">
        <f t="shared" si="6"/>
        <v>87.5</v>
      </c>
      <c r="T32" s="184" t="s">
        <v>17</v>
      </c>
      <c r="V32" s="37"/>
      <c r="W32" s="148">
        <v>24</v>
      </c>
      <c r="X32" s="250">
        <f t="shared" si="2"/>
        <v>411.5</v>
      </c>
      <c r="Y32" s="251" t="s">
        <v>66</v>
      </c>
      <c r="Z32" s="246"/>
      <c r="AA32" s="151"/>
      <c r="AB32" s="61">
        <v>71</v>
      </c>
      <c r="AC32" s="61">
        <v>121</v>
      </c>
      <c r="AD32" s="151">
        <v>98.8</v>
      </c>
      <c r="AE32" s="61">
        <v>120.7</v>
      </c>
      <c r="AF32" s="61"/>
      <c r="AG32" s="62"/>
      <c r="AH32" s="62"/>
      <c r="AI32" s="62"/>
      <c r="AJ32" s="62"/>
      <c r="AK32" s="62"/>
      <c r="AL32" s="62"/>
      <c r="AM32" s="62"/>
      <c r="AN32" s="62"/>
    </row>
    <row r="33" spans="1:40" ht="15.75" x14ac:dyDescent="0.25">
      <c r="A33">
        <v>5</v>
      </c>
      <c r="B33" s="184" t="s">
        <v>306</v>
      </c>
      <c r="C33" s="56">
        <v>38</v>
      </c>
      <c r="D33" s="56">
        <v>2.5</v>
      </c>
      <c r="E33" s="56">
        <v>14</v>
      </c>
      <c r="F33" s="56">
        <f t="shared" si="5"/>
        <v>35</v>
      </c>
      <c r="G33" s="56">
        <v>3</v>
      </c>
      <c r="H33" s="56"/>
      <c r="I33" s="56"/>
      <c r="J33" s="56"/>
      <c r="K33" s="56"/>
      <c r="L33" s="56">
        <v>4</v>
      </c>
      <c r="M33" s="56"/>
      <c r="N33" s="56"/>
      <c r="O33" s="56"/>
      <c r="P33" s="56"/>
      <c r="Q33" s="56"/>
      <c r="R33" s="181">
        <v>4</v>
      </c>
      <c r="S33" s="57">
        <f t="shared" si="6"/>
        <v>84</v>
      </c>
      <c r="T33" s="184" t="s">
        <v>306</v>
      </c>
      <c r="V33" s="37"/>
      <c r="W33" s="148">
        <v>25</v>
      </c>
      <c r="X33" s="259">
        <f t="shared" si="2"/>
        <v>393.9</v>
      </c>
      <c r="Y33" s="260" t="s">
        <v>196</v>
      </c>
      <c r="Z33" s="246"/>
      <c r="AA33" s="154"/>
      <c r="AB33" s="49">
        <v>4</v>
      </c>
      <c r="AC33" s="49">
        <v>79.599999999999994</v>
      </c>
      <c r="AD33" s="49">
        <v>89.9</v>
      </c>
      <c r="AE33" s="61">
        <v>106.9</v>
      </c>
      <c r="AF33" s="61">
        <v>113.5</v>
      </c>
      <c r="AG33" s="62"/>
      <c r="AH33" s="62"/>
      <c r="AI33" s="62"/>
      <c r="AJ33" s="62"/>
      <c r="AK33" s="62"/>
      <c r="AL33" s="62"/>
      <c r="AM33" s="62"/>
      <c r="AN33" s="62"/>
    </row>
    <row r="34" spans="1:40" ht="15.75" x14ac:dyDescent="0.25">
      <c r="A34">
        <v>6</v>
      </c>
      <c r="B34" s="186" t="s">
        <v>192</v>
      </c>
      <c r="C34" s="56">
        <v>37</v>
      </c>
      <c r="D34" s="56">
        <v>2.5</v>
      </c>
      <c r="E34" s="56">
        <v>13</v>
      </c>
      <c r="F34" s="56">
        <f>PRODUCT(D34:E34)</f>
        <v>32.5</v>
      </c>
      <c r="G34" s="56">
        <v>3</v>
      </c>
      <c r="H34" s="56"/>
      <c r="I34" s="56"/>
      <c r="J34" s="56"/>
      <c r="K34" s="56"/>
      <c r="L34" s="56">
        <v>4</v>
      </c>
      <c r="M34" s="56"/>
      <c r="N34" s="56"/>
      <c r="O34" s="56"/>
      <c r="P34" s="56"/>
      <c r="Q34" s="56"/>
      <c r="R34" s="181"/>
      <c r="S34" s="57">
        <f t="shared" si="6"/>
        <v>76.5</v>
      </c>
      <c r="T34" s="186" t="s">
        <v>192</v>
      </c>
      <c r="V34" s="37"/>
      <c r="W34" s="148">
        <v>26</v>
      </c>
      <c r="X34" s="250">
        <f t="shared" si="2"/>
        <v>332.8</v>
      </c>
      <c r="Y34" s="251" t="s">
        <v>64</v>
      </c>
      <c r="Z34" s="246"/>
      <c r="AA34" s="151"/>
      <c r="AB34" s="61">
        <v>104.5</v>
      </c>
      <c r="AC34" s="61">
        <v>54.8</v>
      </c>
      <c r="AD34" s="61">
        <v>98.5</v>
      </c>
      <c r="AE34" s="61">
        <v>75</v>
      </c>
      <c r="AF34" s="61"/>
      <c r="AG34" s="62"/>
      <c r="AH34" s="62"/>
      <c r="AI34" s="62"/>
      <c r="AJ34" s="62"/>
      <c r="AK34" s="62"/>
      <c r="AL34" s="62"/>
      <c r="AM34" s="62"/>
      <c r="AN34" s="62"/>
    </row>
    <row r="35" spans="1:40" ht="15.75" x14ac:dyDescent="0.25">
      <c r="A35">
        <v>7</v>
      </c>
      <c r="B35" s="184" t="s">
        <v>308</v>
      </c>
      <c r="C35" s="56">
        <v>36</v>
      </c>
      <c r="D35" s="56">
        <v>2.5</v>
      </c>
      <c r="E35" s="56">
        <v>12</v>
      </c>
      <c r="F35" s="56">
        <f t="shared" ref="F35:F42" si="7">PRODUCT(D35:E35)</f>
        <v>30</v>
      </c>
      <c r="G35" s="56">
        <v>3</v>
      </c>
      <c r="H35" s="56">
        <v>3</v>
      </c>
      <c r="I35" s="56"/>
      <c r="J35" s="56"/>
      <c r="K35" s="56"/>
      <c r="L35" s="56">
        <v>4</v>
      </c>
      <c r="M35" s="56"/>
      <c r="N35" s="56"/>
      <c r="O35" s="56"/>
      <c r="P35" s="56"/>
      <c r="Q35" s="56"/>
      <c r="R35" s="181"/>
      <c r="S35" s="57">
        <f t="shared" si="6"/>
        <v>76</v>
      </c>
      <c r="T35" s="184" t="s">
        <v>308</v>
      </c>
      <c r="V35" s="37"/>
      <c r="W35" s="148">
        <v>28</v>
      </c>
      <c r="X35" s="250">
        <f t="shared" si="2"/>
        <v>320.89999999999998</v>
      </c>
      <c r="Y35" s="251" t="s">
        <v>251</v>
      </c>
      <c r="Z35" s="246"/>
      <c r="AA35" s="151"/>
      <c r="AB35" s="61">
        <v>124.1</v>
      </c>
      <c r="AC35" s="61"/>
      <c r="AD35" s="61">
        <v>102.5</v>
      </c>
      <c r="AE35" s="61">
        <v>94.3</v>
      </c>
      <c r="AF35" s="61"/>
      <c r="AG35" s="62"/>
      <c r="AH35" s="62"/>
      <c r="AI35" s="62"/>
      <c r="AJ35" s="62"/>
      <c r="AK35" s="62"/>
      <c r="AL35" s="62"/>
      <c r="AM35" s="62"/>
      <c r="AN35" s="62"/>
    </row>
    <row r="36" spans="1:40" ht="15.75" x14ac:dyDescent="0.25">
      <c r="A36">
        <v>8</v>
      </c>
      <c r="B36" s="184" t="s">
        <v>205</v>
      </c>
      <c r="C36" s="56">
        <v>35</v>
      </c>
      <c r="D36" s="56">
        <v>2.5</v>
      </c>
      <c r="E36" s="56">
        <v>8</v>
      </c>
      <c r="F36" s="56">
        <f t="shared" si="7"/>
        <v>20</v>
      </c>
      <c r="G36" s="56">
        <v>3</v>
      </c>
      <c r="H36" s="56">
        <v>3</v>
      </c>
      <c r="I36" s="56"/>
      <c r="J36" s="56"/>
      <c r="K36" s="56"/>
      <c r="L36" s="56">
        <v>4</v>
      </c>
      <c r="M36" s="56"/>
      <c r="N36" s="56"/>
      <c r="O36" s="56"/>
      <c r="P36" s="56"/>
      <c r="Q36" s="56"/>
      <c r="R36" s="181"/>
      <c r="S36" s="57">
        <f t="shared" si="6"/>
        <v>65</v>
      </c>
      <c r="T36" s="184" t="s">
        <v>205</v>
      </c>
      <c r="V36" s="37"/>
      <c r="W36" s="148">
        <v>27</v>
      </c>
      <c r="X36" s="259">
        <f t="shared" si="2"/>
        <v>312.8</v>
      </c>
      <c r="Y36" s="260" t="s">
        <v>22</v>
      </c>
      <c r="Z36" s="246"/>
      <c r="AA36" s="151"/>
      <c r="AB36" s="61">
        <v>70.3</v>
      </c>
      <c r="AC36" s="61">
        <v>46.5</v>
      </c>
      <c r="AD36" s="61">
        <v>87.5</v>
      </c>
      <c r="AE36" s="61">
        <v>65</v>
      </c>
      <c r="AF36" s="61">
        <v>43.5</v>
      </c>
      <c r="AG36" s="62"/>
      <c r="AH36" s="62"/>
      <c r="AI36" s="62"/>
      <c r="AJ36" s="62"/>
      <c r="AK36" s="62"/>
      <c r="AL36" s="62"/>
      <c r="AM36" s="62"/>
      <c r="AN36" s="62"/>
    </row>
    <row r="37" spans="1:40" ht="15.75" x14ac:dyDescent="0.25">
      <c r="A37">
        <v>9</v>
      </c>
      <c r="B37" s="41" t="s">
        <v>41</v>
      </c>
      <c r="C37" s="56">
        <v>34</v>
      </c>
      <c r="D37" s="13">
        <v>2.5</v>
      </c>
      <c r="E37" s="13">
        <v>4</v>
      </c>
      <c r="F37" s="13">
        <f t="shared" si="7"/>
        <v>10</v>
      </c>
      <c r="G37" s="13">
        <v>3</v>
      </c>
      <c r="H37" s="13">
        <v>3</v>
      </c>
      <c r="I37" s="13">
        <v>3</v>
      </c>
      <c r="J37" s="13"/>
      <c r="K37" s="13"/>
      <c r="L37" s="13"/>
      <c r="M37" s="13"/>
      <c r="N37" s="13"/>
      <c r="O37" s="13"/>
      <c r="P37" s="13"/>
      <c r="Q37" s="13"/>
      <c r="R37" s="181"/>
      <c r="S37" s="57">
        <f t="shared" si="6"/>
        <v>53</v>
      </c>
      <c r="T37" s="41" t="s">
        <v>41</v>
      </c>
      <c r="V37" s="37"/>
      <c r="W37" s="148">
        <v>29</v>
      </c>
      <c r="X37" s="259">
        <f t="shared" si="2"/>
        <v>309.89999999999998</v>
      </c>
      <c r="Y37" s="260" t="s">
        <v>17</v>
      </c>
      <c r="Z37" s="246"/>
      <c r="AA37" s="151"/>
      <c r="AB37" s="61">
        <v>83.4</v>
      </c>
      <c r="AC37" s="61"/>
      <c r="AD37" s="61"/>
      <c r="AE37" s="61">
        <v>139</v>
      </c>
      <c r="AF37" s="61">
        <v>87.5</v>
      </c>
      <c r="AG37" s="62"/>
      <c r="AH37" s="62"/>
      <c r="AI37" s="62"/>
      <c r="AJ37" s="62"/>
      <c r="AK37" s="62"/>
      <c r="AL37" s="62"/>
      <c r="AM37" s="62"/>
      <c r="AN37" s="62"/>
    </row>
    <row r="38" spans="1:40" ht="15.75" x14ac:dyDescent="0.25">
      <c r="A38">
        <v>10</v>
      </c>
      <c r="B38" s="41" t="s">
        <v>22</v>
      </c>
      <c r="C38" s="56">
        <v>33</v>
      </c>
      <c r="D38" s="13">
        <v>2.5</v>
      </c>
      <c r="E38" s="13">
        <v>1</v>
      </c>
      <c r="F38" s="13">
        <f t="shared" si="7"/>
        <v>2.5</v>
      </c>
      <c r="G38" s="13">
        <v>3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81">
        <v>5</v>
      </c>
      <c r="S38" s="57">
        <f t="shared" si="6"/>
        <v>43.5</v>
      </c>
      <c r="T38" s="41" t="s">
        <v>22</v>
      </c>
      <c r="V38" s="37"/>
      <c r="W38" s="148">
        <v>30</v>
      </c>
      <c r="X38" s="250">
        <f t="shared" si="2"/>
        <v>308.5</v>
      </c>
      <c r="Y38" s="251" t="s">
        <v>14</v>
      </c>
      <c r="Z38" s="246"/>
      <c r="AA38" s="151"/>
      <c r="AB38" s="61">
        <v>100</v>
      </c>
      <c r="AC38" s="61"/>
      <c r="AD38" s="61">
        <v>102.5</v>
      </c>
      <c r="AE38" s="61">
        <v>106</v>
      </c>
      <c r="AF38" s="61"/>
      <c r="AG38" s="62"/>
      <c r="AH38" s="62"/>
      <c r="AI38" s="62"/>
      <c r="AJ38" s="62"/>
      <c r="AK38" s="62"/>
      <c r="AL38" s="62"/>
      <c r="AM38" s="62"/>
      <c r="AN38" s="62"/>
    </row>
    <row r="39" spans="1:40" x14ac:dyDescent="0.25">
      <c r="B39" s="51"/>
      <c r="C39" s="52"/>
      <c r="D39" s="51"/>
      <c r="E39" s="51"/>
      <c r="F39" s="51"/>
      <c r="G39" s="2" t="s">
        <v>53</v>
      </c>
      <c r="H39" t="s">
        <v>51</v>
      </c>
      <c r="I39" t="s">
        <v>52</v>
      </c>
      <c r="J39" t="s">
        <v>54</v>
      </c>
      <c r="K39" t="s">
        <v>56</v>
      </c>
      <c r="L39" t="s">
        <v>51</v>
      </c>
      <c r="M39" t="s">
        <v>52</v>
      </c>
      <c r="N39" t="s">
        <v>54</v>
      </c>
      <c r="O39" t="s">
        <v>56</v>
      </c>
      <c r="P39" t="s">
        <v>58</v>
      </c>
      <c r="Q39" t="s">
        <v>56</v>
      </c>
      <c r="R39" s="161"/>
      <c r="S39" s="53"/>
      <c r="T39" s="51"/>
      <c r="V39" s="37"/>
      <c r="W39" s="148">
        <v>31</v>
      </c>
      <c r="X39" s="267">
        <f t="shared" si="2"/>
        <v>306.7</v>
      </c>
      <c r="Y39" s="268" t="s">
        <v>219</v>
      </c>
      <c r="Z39" s="247"/>
      <c r="AA39" s="169"/>
      <c r="AB39" s="169"/>
      <c r="AC39" s="169">
        <v>47</v>
      </c>
      <c r="AD39" s="169">
        <v>75.400000000000006</v>
      </c>
      <c r="AE39" s="49">
        <v>77.8</v>
      </c>
      <c r="AF39" s="61">
        <v>106.5</v>
      </c>
      <c r="AG39" s="62"/>
      <c r="AH39" s="62"/>
      <c r="AI39" s="62"/>
      <c r="AJ39" s="62"/>
      <c r="AK39" s="62"/>
      <c r="AL39" s="62"/>
      <c r="AM39" s="62"/>
      <c r="AN39" s="62"/>
    </row>
    <row r="40" spans="1:40" ht="15.75" x14ac:dyDescent="0.25">
      <c r="A40">
        <v>1</v>
      </c>
      <c r="B40" s="48" t="s">
        <v>84</v>
      </c>
      <c r="C40" s="20">
        <v>32</v>
      </c>
      <c r="D40" s="20">
        <v>2.1</v>
      </c>
      <c r="E40" s="20">
        <v>24</v>
      </c>
      <c r="F40" s="20">
        <f t="shared" si="7"/>
        <v>50.400000000000006</v>
      </c>
      <c r="G40" s="20">
        <v>2</v>
      </c>
      <c r="H40" s="20"/>
      <c r="I40" s="20"/>
      <c r="J40" s="20"/>
      <c r="K40" s="20"/>
      <c r="L40" s="20">
        <v>3</v>
      </c>
      <c r="M40" s="20">
        <v>3</v>
      </c>
      <c r="N40" s="20">
        <v>3</v>
      </c>
      <c r="O40" s="20">
        <v>3</v>
      </c>
      <c r="P40" s="20"/>
      <c r="Q40" s="20"/>
      <c r="R40" s="181"/>
      <c r="S40" s="25">
        <f>SUM(F40:R40)+C40</f>
        <v>96.4</v>
      </c>
      <c r="T40" s="48" t="s">
        <v>84</v>
      </c>
      <c r="V40" s="37"/>
      <c r="W40" s="148">
        <v>33</v>
      </c>
      <c r="X40" s="259">
        <f t="shared" si="2"/>
        <v>303.7</v>
      </c>
      <c r="Y40" s="260" t="s">
        <v>33</v>
      </c>
      <c r="Z40" s="246"/>
      <c r="AA40" s="294"/>
      <c r="AB40" s="61">
        <v>54.7</v>
      </c>
      <c r="AC40" s="61">
        <v>39</v>
      </c>
      <c r="AD40" s="61">
        <v>52.7</v>
      </c>
      <c r="AE40" s="61">
        <v>81.3</v>
      </c>
      <c r="AF40" s="61">
        <v>76</v>
      </c>
      <c r="AG40" s="62"/>
      <c r="AH40" s="62"/>
      <c r="AI40" s="62"/>
      <c r="AJ40" s="62"/>
      <c r="AK40" s="62"/>
      <c r="AL40" s="62"/>
      <c r="AM40" s="62"/>
      <c r="AN40" s="61"/>
    </row>
    <row r="41" spans="1:40" ht="15.75" x14ac:dyDescent="0.25">
      <c r="A41">
        <v>2</v>
      </c>
      <c r="B41" s="48" t="s">
        <v>236</v>
      </c>
      <c r="C41" s="20">
        <v>31</v>
      </c>
      <c r="D41" s="20">
        <v>2.1</v>
      </c>
      <c r="E41" s="20">
        <v>22</v>
      </c>
      <c r="F41" s="20">
        <f t="shared" si="7"/>
        <v>46.2</v>
      </c>
      <c r="G41" s="20">
        <v>3</v>
      </c>
      <c r="H41" s="20">
        <v>3</v>
      </c>
      <c r="I41" s="20"/>
      <c r="J41" s="20"/>
      <c r="K41" s="20"/>
      <c r="L41" s="20">
        <v>3</v>
      </c>
      <c r="M41" s="20">
        <v>3</v>
      </c>
      <c r="N41" s="20">
        <v>3</v>
      </c>
      <c r="O41" s="20"/>
      <c r="P41" s="20"/>
      <c r="Q41" s="20"/>
      <c r="R41" s="181">
        <v>10</v>
      </c>
      <c r="S41" s="25">
        <f t="shared" ref="S41:S49" si="8">SUM(F41:R41)+C41</f>
        <v>102.2</v>
      </c>
      <c r="T41" s="48" t="s">
        <v>236</v>
      </c>
      <c r="V41" s="37"/>
      <c r="W41" s="148">
        <v>32</v>
      </c>
      <c r="X41" s="250">
        <f t="shared" si="2"/>
        <v>298.2</v>
      </c>
      <c r="Y41" s="251" t="s">
        <v>266</v>
      </c>
      <c r="Z41" s="246"/>
      <c r="AA41" s="151"/>
      <c r="AB41" s="61">
        <v>12</v>
      </c>
      <c r="AC41" s="61">
        <v>68.3</v>
      </c>
      <c r="AD41" s="61">
        <v>105.8</v>
      </c>
      <c r="AE41" s="61">
        <v>112.1</v>
      </c>
      <c r="AF41" s="61"/>
      <c r="AG41" s="61"/>
      <c r="AH41" s="61"/>
      <c r="AI41" s="61"/>
      <c r="AJ41" s="61"/>
      <c r="AK41" s="61"/>
      <c r="AL41" s="61"/>
      <c r="AM41" s="61"/>
      <c r="AN41" s="62"/>
    </row>
    <row r="42" spans="1:40" ht="15.75" x14ac:dyDescent="0.25">
      <c r="A42">
        <v>3</v>
      </c>
      <c r="B42" s="48" t="s">
        <v>238</v>
      </c>
      <c r="C42" s="20">
        <v>30</v>
      </c>
      <c r="D42" s="20">
        <v>2.1</v>
      </c>
      <c r="E42" s="20">
        <v>18</v>
      </c>
      <c r="F42" s="20">
        <f t="shared" si="7"/>
        <v>37.800000000000004</v>
      </c>
      <c r="G42" s="20">
        <v>2</v>
      </c>
      <c r="H42" s="20">
        <v>2</v>
      </c>
      <c r="I42" s="20"/>
      <c r="J42" s="20"/>
      <c r="K42" s="20"/>
      <c r="L42" s="20">
        <v>3</v>
      </c>
      <c r="M42" s="20"/>
      <c r="N42" s="20"/>
      <c r="O42" s="20"/>
      <c r="P42" s="20"/>
      <c r="Q42" s="20"/>
      <c r="R42" s="181"/>
      <c r="S42" s="25">
        <f t="shared" si="8"/>
        <v>74.800000000000011</v>
      </c>
      <c r="T42" s="48" t="s">
        <v>238</v>
      </c>
      <c r="V42" s="37"/>
      <c r="W42" s="148">
        <v>34</v>
      </c>
      <c r="X42" s="252">
        <f t="shared" si="2"/>
        <v>298.2</v>
      </c>
      <c r="Y42" s="253" t="s">
        <v>214</v>
      </c>
      <c r="Z42" s="246"/>
      <c r="AA42" s="154"/>
      <c r="AB42" s="49">
        <v>58</v>
      </c>
      <c r="AC42" s="49">
        <v>73.2</v>
      </c>
      <c r="AD42" s="49">
        <v>94</v>
      </c>
      <c r="AE42" s="61">
        <v>73</v>
      </c>
      <c r="AF42" s="61"/>
      <c r="AG42" s="62"/>
      <c r="AH42" s="62"/>
      <c r="AI42" s="62"/>
      <c r="AJ42" s="62"/>
      <c r="AK42" s="62"/>
      <c r="AL42" s="62"/>
      <c r="AM42" s="62"/>
      <c r="AN42" s="62"/>
    </row>
    <row r="43" spans="1:40" ht="15.75" x14ac:dyDescent="0.25">
      <c r="A43">
        <v>4</v>
      </c>
      <c r="B43" s="137" t="s">
        <v>259</v>
      </c>
      <c r="C43" s="20">
        <v>29</v>
      </c>
      <c r="D43" s="20">
        <v>2.1</v>
      </c>
      <c r="E43" s="20">
        <v>16</v>
      </c>
      <c r="F43" s="20">
        <f>PRODUCT(D43:E43)</f>
        <v>33.6</v>
      </c>
      <c r="G43" s="20">
        <v>2</v>
      </c>
      <c r="H43" s="20">
        <v>2</v>
      </c>
      <c r="I43" s="20">
        <v>2</v>
      </c>
      <c r="J43" s="20">
        <v>2</v>
      </c>
      <c r="K43" s="20"/>
      <c r="L43" s="20">
        <v>3</v>
      </c>
      <c r="M43" s="20"/>
      <c r="N43" s="20"/>
      <c r="O43" s="20"/>
      <c r="P43" s="20"/>
      <c r="Q43" s="20"/>
      <c r="R43" s="181">
        <v>7</v>
      </c>
      <c r="S43" s="25">
        <f t="shared" si="8"/>
        <v>80.599999999999994</v>
      </c>
      <c r="T43" s="137" t="s">
        <v>259</v>
      </c>
      <c r="V43" s="37"/>
      <c r="W43" s="148">
        <v>35</v>
      </c>
      <c r="X43" s="250">
        <f t="shared" si="2"/>
        <v>289.7</v>
      </c>
      <c r="Y43" s="251" t="s">
        <v>211</v>
      </c>
      <c r="Z43" s="246"/>
      <c r="AA43" s="154"/>
      <c r="AB43" s="61">
        <v>84.2</v>
      </c>
      <c r="AC43" s="61">
        <v>67.5</v>
      </c>
      <c r="AD43" s="61">
        <v>58.8</v>
      </c>
      <c r="AE43" s="61">
        <v>79.2</v>
      </c>
      <c r="AF43" s="61"/>
      <c r="AG43" s="62"/>
      <c r="AH43" s="62"/>
      <c r="AI43" s="62"/>
      <c r="AJ43" s="62"/>
      <c r="AK43" s="62"/>
      <c r="AL43" s="62"/>
      <c r="AM43" s="62"/>
      <c r="AN43" s="62"/>
    </row>
    <row r="44" spans="1:40" ht="15.75" x14ac:dyDescent="0.25">
      <c r="A44">
        <v>5</v>
      </c>
      <c r="B44" s="48" t="s">
        <v>242</v>
      </c>
      <c r="C44" s="20">
        <v>28</v>
      </c>
      <c r="D44" s="20">
        <v>2.1</v>
      </c>
      <c r="E44" s="20">
        <v>15</v>
      </c>
      <c r="F44" s="20">
        <f t="shared" ref="F44:F49" si="9">PRODUCT(D44:E44)</f>
        <v>31.5</v>
      </c>
      <c r="G44" s="20">
        <v>2</v>
      </c>
      <c r="H44" s="20">
        <v>2</v>
      </c>
      <c r="I44" s="20">
        <v>2</v>
      </c>
      <c r="J44" s="20">
        <v>2</v>
      </c>
      <c r="K44" s="20">
        <v>2</v>
      </c>
      <c r="L44" s="20">
        <v>3</v>
      </c>
      <c r="M44" s="20">
        <v>3</v>
      </c>
      <c r="N44" s="20"/>
      <c r="O44" s="20"/>
      <c r="P44" s="20"/>
      <c r="Q44" s="20"/>
      <c r="R44" s="181"/>
      <c r="S44" s="25">
        <f t="shared" si="8"/>
        <v>75.5</v>
      </c>
      <c r="T44" s="48" t="s">
        <v>242</v>
      </c>
      <c r="V44" s="37"/>
      <c r="W44" s="148">
        <v>36</v>
      </c>
      <c r="X44" s="250">
        <f t="shared" si="2"/>
        <v>288.3</v>
      </c>
      <c r="Y44" s="251" t="s">
        <v>16</v>
      </c>
      <c r="Z44" s="246"/>
      <c r="AA44" s="151"/>
      <c r="AB44" s="61">
        <v>74.5</v>
      </c>
      <c r="AC44" s="61">
        <v>76.3</v>
      </c>
      <c r="AD44" s="61">
        <v>57</v>
      </c>
      <c r="AE44" s="61">
        <v>80.5</v>
      </c>
      <c r="AF44" s="61"/>
      <c r="AG44" s="62"/>
      <c r="AH44" s="62"/>
      <c r="AI44" s="62"/>
      <c r="AJ44" s="62"/>
      <c r="AK44" s="62"/>
      <c r="AL44" s="62"/>
      <c r="AM44" s="62"/>
      <c r="AN44" s="62"/>
    </row>
    <row r="45" spans="1:40" ht="15.75" x14ac:dyDescent="0.25">
      <c r="A45">
        <v>6</v>
      </c>
      <c r="B45" s="48" t="s">
        <v>309</v>
      </c>
      <c r="C45" s="20">
        <v>27</v>
      </c>
      <c r="D45" s="20">
        <v>2.1</v>
      </c>
      <c r="E45" s="20">
        <v>13</v>
      </c>
      <c r="F45" s="20">
        <f t="shared" si="9"/>
        <v>27.3</v>
      </c>
      <c r="G45" s="20">
        <v>3</v>
      </c>
      <c r="H45" s="20">
        <v>3</v>
      </c>
      <c r="I45" s="20"/>
      <c r="J45" s="20"/>
      <c r="K45" s="20"/>
      <c r="L45" s="20">
        <v>3</v>
      </c>
      <c r="M45" s="20">
        <v>3</v>
      </c>
      <c r="N45" s="20"/>
      <c r="O45" s="20"/>
      <c r="P45" s="20"/>
      <c r="Q45" s="20"/>
      <c r="R45" s="181"/>
      <c r="S45" s="25">
        <f t="shared" si="8"/>
        <v>66.3</v>
      </c>
      <c r="T45" s="48" t="s">
        <v>309</v>
      </c>
      <c r="V45" s="37"/>
      <c r="W45" s="148">
        <v>37</v>
      </c>
      <c r="X45" s="250">
        <f t="shared" si="2"/>
        <v>284</v>
      </c>
      <c r="Y45" s="251" t="s">
        <v>83</v>
      </c>
      <c r="Z45" s="246"/>
      <c r="AA45" s="151"/>
      <c r="AB45" s="61">
        <v>63</v>
      </c>
      <c r="AC45" s="61">
        <v>61</v>
      </c>
      <c r="AD45" s="61">
        <v>55.5</v>
      </c>
      <c r="AE45" s="61">
        <v>104.5</v>
      </c>
      <c r="AF45" s="61"/>
      <c r="AG45" s="62"/>
      <c r="AH45" s="62"/>
      <c r="AI45" s="62"/>
      <c r="AJ45" s="62"/>
      <c r="AK45" s="62"/>
      <c r="AL45" s="62"/>
      <c r="AM45" s="62"/>
      <c r="AN45" s="62"/>
    </row>
    <row r="46" spans="1:40" ht="15.75" x14ac:dyDescent="0.25">
      <c r="A46">
        <v>7</v>
      </c>
      <c r="B46" s="137" t="s">
        <v>206</v>
      </c>
      <c r="C46" s="20">
        <v>26</v>
      </c>
      <c r="D46" s="20">
        <v>2.1</v>
      </c>
      <c r="E46" s="20">
        <v>11</v>
      </c>
      <c r="F46" s="20">
        <f t="shared" si="9"/>
        <v>23.1</v>
      </c>
      <c r="G46" s="20">
        <v>3</v>
      </c>
      <c r="H46" s="20">
        <v>3</v>
      </c>
      <c r="I46" s="20">
        <v>3</v>
      </c>
      <c r="J46" s="20"/>
      <c r="K46" s="20"/>
      <c r="L46" s="20">
        <v>3</v>
      </c>
      <c r="M46" s="20"/>
      <c r="N46" s="20"/>
      <c r="O46" s="20"/>
      <c r="P46" s="20"/>
      <c r="Q46" s="20"/>
      <c r="R46" s="181"/>
      <c r="S46" s="25">
        <f t="shared" si="8"/>
        <v>61.1</v>
      </c>
      <c r="T46" s="137" t="s">
        <v>206</v>
      </c>
      <c r="V46" s="37"/>
      <c r="W46" s="148">
        <v>38</v>
      </c>
      <c r="X46" s="250">
        <f t="shared" si="2"/>
        <v>281.10000000000002</v>
      </c>
      <c r="Y46" s="251" t="s">
        <v>252</v>
      </c>
      <c r="Z46" s="246"/>
      <c r="AA46" s="151"/>
      <c r="AB46" s="61">
        <v>118.1</v>
      </c>
      <c r="AC46" s="61"/>
      <c r="AD46" s="61">
        <v>65</v>
      </c>
      <c r="AE46" s="61">
        <v>98</v>
      </c>
      <c r="AF46" s="61"/>
      <c r="AG46" s="62"/>
      <c r="AH46" s="62"/>
      <c r="AI46" s="62"/>
      <c r="AJ46" s="62"/>
      <c r="AK46" s="62"/>
      <c r="AL46" s="62"/>
      <c r="AM46" s="62"/>
      <c r="AN46" s="62"/>
    </row>
    <row r="47" spans="1:40" x14ac:dyDescent="0.25">
      <c r="A47">
        <v>8</v>
      </c>
      <c r="B47" s="137" t="s">
        <v>204</v>
      </c>
      <c r="C47" s="20">
        <v>25</v>
      </c>
      <c r="D47" s="20">
        <v>2.1</v>
      </c>
      <c r="E47" s="20">
        <v>7</v>
      </c>
      <c r="F47" s="20">
        <f t="shared" si="9"/>
        <v>14.700000000000001</v>
      </c>
      <c r="G47" s="20">
        <v>3</v>
      </c>
      <c r="H47" s="20"/>
      <c r="I47" s="20"/>
      <c r="J47" s="20"/>
      <c r="K47" s="20"/>
      <c r="L47" s="20">
        <v>3</v>
      </c>
      <c r="M47" s="20"/>
      <c r="N47" s="20"/>
      <c r="O47" s="20"/>
      <c r="P47" s="20"/>
      <c r="Q47" s="20"/>
      <c r="R47" s="181"/>
      <c r="S47" s="25">
        <f t="shared" si="8"/>
        <v>45.7</v>
      </c>
      <c r="T47" s="137" t="s">
        <v>204</v>
      </c>
      <c r="V47" s="37"/>
      <c r="W47" s="148">
        <v>39</v>
      </c>
      <c r="X47" s="252">
        <f t="shared" si="2"/>
        <v>268.89999999999998</v>
      </c>
      <c r="Y47" s="253" t="s">
        <v>216</v>
      </c>
      <c r="Z47" s="248"/>
      <c r="AA47" s="154"/>
      <c r="AB47" s="49">
        <v>22</v>
      </c>
      <c r="AC47" s="49">
        <v>61.8</v>
      </c>
      <c r="AD47" s="49">
        <v>81.2</v>
      </c>
      <c r="AE47" s="49">
        <v>103.9</v>
      </c>
      <c r="AF47" s="61"/>
      <c r="AG47" s="62"/>
      <c r="AH47" s="62"/>
      <c r="AI47" s="62"/>
      <c r="AN47" s="61"/>
    </row>
    <row r="48" spans="1:40" ht="15.75" x14ac:dyDescent="0.25">
      <c r="A48">
        <v>9</v>
      </c>
      <c r="B48" s="41" t="s">
        <v>245</v>
      </c>
      <c r="C48" s="20">
        <v>24</v>
      </c>
      <c r="D48" s="13">
        <v>2.1</v>
      </c>
      <c r="E48" s="13">
        <v>3</v>
      </c>
      <c r="F48" s="13">
        <f t="shared" si="9"/>
        <v>6.3000000000000007</v>
      </c>
      <c r="G48" s="13">
        <v>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81">
        <v>6</v>
      </c>
      <c r="S48" s="25">
        <f t="shared" si="8"/>
        <v>38.299999999999997</v>
      </c>
      <c r="T48" s="41" t="s">
        <v>245</v>
      </c>
      <c r="V48" s="37"/>
      <c r="W48" s="148">
        <v>40</v>
      </c>
      <c r="X48" s="267">
        <f t="shared" si="2"/>
        <v>259.89999999999998</v>
      </c>
      <c r="Y48" s="268" t="s">
        <v>192</v>
      </c>
      <c r="Z48" s="65"/>
      <c r="AA48" s="169"/>
      <c r="AB48" s="169">
        <v>12</v>
      </c>
      <c r="AC48" s="169">
        <v>39</v>
      </c>
      <c r="AD48" s="169">
        <v>61.8</v>
      </c>
      <c r="AE48" s="61">
        <v>70.599999999999994</v>
      </c>
      <c r="AF48" s="49">
        <v>76.5</v>
      </c>
      <c r="AG48" s="62"/>
      <c r="AH48" s="62"/>
      <c r="AI48" s="62"/>
      <c r="AJ48" s="62"/>
      <c r="AK48" s="62"/>
      <c r="AL48" s="62"/>
      <c r="AM48" s="62"/>
      <c r="AN48" s="62"/>
    </row>
    <row r="49" spans="1:40" ht="15.75" x14ac:dyDescent="0.25">
      <c r="A49">
        <v>10</v>
      </c>
      <c r="B49" s="41" t="s">
        <v>310</v>
      </c>
      <c r="C49" s="20">
        <v>23</v>
      </c>
      <c r="D49" s="13">
        <v>2.1</v>
      </c>
      <c r="E49" s="13">
        <v>2</v>
      </c>
      <c r="F49" s="13">
        <f t="shared" si="9"/>
        <v>4.2</v>
      </c>
      <c r="G49" s="13">
        <v>2</v>
      </c>
      <c r="H49" s="13">
        <v>2</v>
      </c>
      <c r="I49" s="13"/>
      <c r="J49" s="13"/>
      <c r="K49" s="13"/>
      <c r="L49" s="13"/>
      <c r="M49" s="13"/>
      <c r="N49" s="13"/>
      <c r="O49" s="13"/>
      <c r="P49" s="13"/>
      <c r="Q49" s="13"/>
      <c r="R49" s="181"/>
      <c r="S49" s="25">
        <f t="shared" si="8"/>
        <v>31.2</v>
      </c>
      <c r="T49" s="41" t="s">
        <v>310</v>
      </c>
      <c r="V49" s="37"/>
      <c r="W49" s="148">
        <v>41</v>
      </c>
      <c r="X49" s="259">
        <f t="shared" si="2"/>
        <v>259.8</v>
      </c>
      <c r="Y49" s="260" t="s">
        <v>306</v>
      </c>
      <c r="Z49" s="246"/>
      <c r="AA49" s="151"/>
      <c r="AB49" s="61">
        <v>93.7</v>
      </c>
      <c r="AC49" s="61">
        <v>82.1</v>
      </c>
      <c r="AD49" s="61"/>
      <c r="AE49" s="61"/>
      <c r="AF49" s="61">
        <v>84</v>
      </c>
      <c r="AG49" s="62"/>
      <c r="AH49" s="62"/>
      <c r="AI49" s="62"/>
      <c r="AJ49" s="62"/>
      <c r="AK49" s="62"/>
      <c r="AL49" s="62"/>
      <c r="AM49" s="62"/>
      <c r="AN49" s="62"/>
    </row>
    <row r="50" spans="1:40" x14ac:dyDescent="0.25">
      <c r="G50" s="2" t="s">
        <v>53</v>
      </c>
      <c r="H50" t="s">
        <v>51</v>
      </c>
      <c r="I50" t="s">
        <v>52</v>
      </c>
      <c r="J50" t="s">
        <v>54</v>
      </c>
      <c r="K50" t="s">
        <v>56</v>
      </c>
      <c r="L50" t="s">
        <v>51</v>
      </c>
      <c r="M50" t="s">
        <v>52</v>
      </c>
      <c r="N50" t="s">
        <v>54</v>
      </c>
      <c r="O50" t="s">
        <v>56</v>
      </c>
      <c r="P50" t="s">
        <v>58</v>
      </c>
      <c r="Q50" t="s">
        <v>56</v>
      </c>
      <c r="R50" s="161"/>
      <c r="V50" s="37"/>
      <c r="W50" s="148">
        <v>42</v>
      </c>
      <c r="X50" s="267">
        <f t="shared" si="2"/>
        <v>244.89999999999998</v>
      </c>
      <c r="Y50" s="268" t="s">
        <v>205</v>
      </c>
      <c r="Z50" s="247"/>
      <c r="AA50" s="169"/>
      <c r="AB50" s="169"/>
      <c r="AC50" s="169">
        <v>28</v>
      </c>
      <c r="AD50" s="169">
        <v>63.3</v>
      </c>
      <c r="AE50" s="49">
        <v>88.6</v>
      </c>
      <c r="AF50" s="49">
        <v>65</v>
      </c>
      <c r="AG50" s="62"/>
      <c r="AH50" s="62"/>
      <c r="AI50" s="62"/>
      <c r="AJ50" s="62"/>
      <c r="AK50" s="62"/>
      <c r="AL50" s="62"/>
      <c r="AM50" s="62"/>
      <c r="AN50" s="62"/>
    </row>
    <row r="51" spans="1:40" ht="15.75" x14ac:dyDescent="0.25">
      <c r="A51">
        <v>1</v>
      </c>
      <c r="B51" s="74" t="s">
        <v>311</v>
      </c>
      <c r="C51" s="17">
        <v>22</v>
      </c>
      <c r="D51" s="17">
        <v>1.6</v>
      </c>
      <c r="E51" s="17">
        <v>22</v>
      </c>
      <c r="F51" s="17">
        <f>PRODUCT(D51:E51)</f>
        <v>35.200000000000003</v>
      </c>
      <c r="G51" s="17">
        <v>2</v>
      </c>
      <c r="H51" s="17">
        <v>2</v>
      </c>
      <c r="I51" s="17">
        <v>2</v>
      </c>
      <c r="J51" s="17"/>
      <c r="K51" s="17"/>
      <c r="L51" s="17">
        <v>2</v>
      </c>
      <c r="M51" s="17"/>
      <c r="N51" s="17"/>
      <c r="O51" s="17"/>
      <c r="P51" s="17"/>
      <c r="Q51" s="17"/>
      <c r="R51" s="181"/>
      <c r="S51" s="26">
        <f>SUM(F51:R51)+C51</f>
        <v>65.2</v>
      </c>
      <c r="T51" s="74" t="s">
        <v>311</v>
      </c>
      <c r="V51" s="37"/>
      <c r="W51" s="148">
        <v>43</v>
      </c>
      <c r="X51" s="259">
        <f t="shared" si="2"/>
        <v>238.9</v>
      </c>
      <c r="Y51" s="260" t="s">
        <v>41</v>
      </c>
      <c r="Z51" s="246"/>
      <c r="AA51" s="151"/>
      <c r="AB51" s="61">
        <v>40.4</v>
      </c>
      <c r="AC51" s="61">
        <v>47.7</v>
      </c>
      <c r="AD51" s="61">
        <v>37.200000000000003</v>
      </c>
      <c r="AE51" s="61">
        <v>60.6</v>
      </c>
      <c r="AF51" s="61">
        <v>53</v>
      </c>
      <c r="AG51" s="62"/>
      <c r="AH51" s="62"/>
      <c r="AI51" s="62"/>
      <c r="AJ51" s="62"/>
      <c r="AK51" s="62"/>
      <c r="AL51" s="62"/>
      <c r="AM51" s="62"/>
      <c r="AN51" s="62"/>
    </row>
    <row r="52" spans="1:40" ht="15.75" x14ac:dyDescent="0.25">
      <c r="A52">
        <v>2</v>
      </c>
      <c r="B52" s="74" t="s">
        <v>220</v>
      </c>
      <c r="C52" s="17">
        <v>21</v>
      </c>
      <c r="D52" s="17">
        <v>1.6</v>
      </c>
      <c r="E52" s="17">
        <v>19</v>
      </c>
      <c r="F52" s="17">
        <f>PRODUCT(D52:E52)</f>
        <v>30.400000000000002</v>
      </c>
      <c r="G52" s="17">
        <v>2</v>
      </c>
      <c r="H52" s="17">
        <v>2</v>
      </c>
      <c r="I52" s="17">
        <v>2</v>
      </c>
      <c r="J52" s="17"/>
      <c r="K52" s="17"/>
      <c r="L52" s="17">
        <v>2</v>
      </c>
      <c r="M52" s="17">
        <v>2</v>
      </c>
      <c r="N52" s="17">
        <v>2</v>
      </c>
      <c r="O52" s="17">
        <v>2</v>
      </c>
      <c r="P52" s="17"/>
      <c r="Q52" s="17"/>
      <c r="R52" s="181"/>
      <c r="S52" s="26">
        <f t="shared" ref="S52:S60" si="10">SUM(F52:R52)+C52</f>
        <v>65.400000000000006</v>
      </c>
      <c r="T52" s="74" t="s">
        <v>220</v>
      </c>
      <c r="V52" s="37"/>
      <c r="W52" s="148">
        <v>44</v>
      </c>
      <c r="X52" s="281">
        <f>SUM(Z52:AN52)</f>
        <v>221.5</v>
      </c>
      <c r="Y52" s="282" t="s">
        <v>236</v>
      </c>
      <c r="Z52" s="247"/>
      <c r="AA52" s="169"/>
      <c r="AB52" s="169"/>
      <c r="AC52" s="169"/>
      <c r="AD52" s="169">
        <v>44</v>
      </c>
      <c r="AE52" s="49">
        <v>75.3</v>
      </c>
      <c r="AF52" s="61">
        <v>102.2</v>
      </c>
      <c r="AG52" s="62"/>
      <c r="AH52" s="62"/>
      <c r="AI52" s="62"/>
      <c r="AJ52" s="62"/>
      <c r="AK52" s="62"/>
      <c r="AL52" s="62"/>
      <c r="AM52" s="62"/>
      <c r="AN52" s="62"/>
    </row>
    <row r="53" spans="1:40" x14ac:dyDescent="0.25">
      <c r="A53">
        <v>3</v>
      </c>
      <c r="B53" s="16" t="s">
        <v>313</v>
      </c>
      <c r="C53" s="17">
        <v>20</v>
      </c>
      <c r="D53" s="17">
        <v>1.6</v>
      </c>
      <c r="E53" s="17">
        <v>16</v>
      </c>
      <c r="F53" s="17">
        <f t="shared" ref="F53:F60" si="11">PRODUCT(D53:E53)</f>
        <v>25.6</v>
      </c>
      <c r="G53" s="17">
        <v>2</v>
      </c>
      <c r="H53" s="17"/>
      <c r="I53" s="17"/>
      <c r="J53" s="17"/>
      <c r="K53" s="17"/>
      <c r="L53" s="17">
        <v>2</v>
      </c>
      <c r="M53" s="17"/>
      <c r="N53" s="17"/>
      <c r="O53" s="17"/>
      <c r="P53" s="17"/>
      <c r="Q53" s="17"/>
      <c r="R53" s="181"/>
      <c r="S53" s="26">
        <f t="shared" si="10"/>
        <v>49.6</v>
      </c>
      <c r="T53" s="16" t="s">
        <v>313</v>
      </c>
      <c r="V53" s="37"/>
      <c r="W53" s="148">
        <v>45</v>
      </c>
      <c r="X53" s="277">
        <f t="shared" ref="X53:X58" si="12">SUM(Z53:AM53)</f>
        <v>209.1</v>
      </c>
      <c r="Y53" s="278" t="s">
        <v>206</v>
      </c>
      <c r="Z53" s="247"/>
      <c r="AA53" s="169"/>
      <c r="AB53" s="169"/>
      <c r="AC53" s="169">
        <v>42</v>
      </c>
      <c r="AD53" s="169">
        <v>41.8</v>
      </c>
      <c r="AE53" s="49">
        <v>64.2</v>
      </c>
      <c r="AF53" s="61">
        <v>61.1</v>
      </c>
      <c r="AG53" s="61"/>
      <c r="AH53" s="61"/>
      <c r="AI53" s="61"/>
      <c r="AJ53" s="61"/>
      <c r="AK53" s="61"/>
      <c r="AL53" s="61"/>
      <c r="AM53" s="61"/>
      <c r="AN53" s="62"/>
    </row>
    <row r="54" spans="1:40" x14ac:dyDescent="0.25">
      <c r="A54">
        <v>4</v>
      </c>
      <c r="B54" s="16" t="s">
        <v>312</v>
      </c>
      <c r="C54" s="17">
        <v>19</v>
      </c>
      <c r="D54" s="17">
        <v>1.6</v>
      </c>
      <c r="E54" s="17">
        <v>15</v>
      </c>
      <c r="F54" s="17">
        <f t="shared" si="11"/>
        <v>24</v>
      </c>
      <c r="G54" s="17">
        <v>2</v>
      </c>
      <c r="H54" s="17"/>
      <c r="I54" s="17"/>
      <c r="J54" s="17"/>
      <c r="K54" s="17"/>
      <c r="L54" s="17">
        <v>2</v>
      </c>
      <c r="M54" s="17"/>
      <c r="N54" s="17"/>
      <c r="O54" s="17"/>
      <c r="P54" s="17"/>
      <c r="Q54" s="17"/>
      <c r="R54" s="181"/>
      <c r="S54" s="26">
        <f t="shared" si="10"/>
        <v>47</v>
      </c>
      <c r="T54" s="16" t="s">
        <v>312</v>
      </c>
      <c r="V54" s="37"/>
      <c r="W54" s="148">
        <v>46</v>
      </c>
      <c r="X54" s="277">
        <f t="shared" si="12"/>
        <v>203.7</v>
      </c>
      <c r="Y54" s="278" t="s">
        <v>204</v>
      </c>
      <c r="Z54" s="247"/>
      <c r="AA54" s="169"/>
      <c r="AB54" s="169"/>
      <c r="AC54" s="169">
        <v>37</v>
      </c>
      <c r="AD54" s="169">
        <v>56.4</v>
      </c>
      <c r="AE54" s="49">
        <v>64.599999999999994</v>
      </c>
      <c r="AF54" s="49">
        <v>45.7</v>
      </c>
      <c r="AG54" s="62"/>
      <c r="AH54" s="62"/>
      <c r="AI54" s="62"/>
      <c r="AJ54" s="62"/>
      <c r="AK54" s="62"/>
      <c r="AL54" s="62"/>
      <c r="AM54" s="62"/>
      <c r="AN54" s="62"/>
    </row>
    <row r="55" spans="1:40" ht="15.75" x14ac:dyDescent="0.25">
      <c r="A55">
        <v>5</v>
      </c>
      <c r="B55" s="16" t="s">
        <v>264</v>
      </c>
      <c r="C55" s="17">
        <v>18</v>
      </c>
      <c r="D55" s="17">
        <v>1.6</v>
      </c>
      <c r="E55" s="17">
        <v>15</v>
      </c>
      <c r="F55" s="17">
        <f t="shared" si="11"/>
        <v>24</v>
      </c>
      <c r="G55" s="17">
        <v>2</v>
      </c>
      <c r="H55" s="17">
        <v>2</v>
      </c>
      <c r="I55" s="17"/>
      <c r="J55" s="17"/>
      <c r="K55" s="17"/>
      <c r="L55" s="17">
        <v>2</v>
      </c>
      <c r="M55" s="17">
        <v>2</v>
      </c>
      <c r="N55" s="17"/>
      <c r="O55" s="17"/>
      <c r="P55" s="17"/>
      <c r="Q55" s="17"/>
      <c r="R55" s="181"/>
      <c r="S55" s="26">
        <f t="shared" si="10"/>
        <v>50</v>
      </c>
      <c r="T55" s="16" t="s">
        <v>264</v>
      </c>
      <c r="V55" s="37"/>
      <c r="W55" s="148">
        <v>47</v>
      </c>
      <c r="X55" s="250">
        <f t="shared" si="12"/>
        <v>200.8</v>
      </c>
      <c r="Y55" s="251" t="s">
        <v>173</v>
      </c>
      <c r="Z55" s="149"/>
      <c r="AA55" s="151"/>
      <c r="AB55" s="61">
        <v>62.6</v>
      </c>
      <c r="AC55" s="61">
        <v>65.3</v>
      </c>
      <c r="AD55" s="61"/>
      <c r="AE55" s="61">
        <v>72.900000000000006</v>
      </c>
      <c r="AF55" s="61"/>
      <c r="AG55" s="63"/>
      <c r="AH55" s="63"/>
      <c r="AI55" s="63"/>
      <c r="AJ55" s="63"/>
      <c r="AK55" s="63"/>
      <c r="AL55" s="63"/>
      <c r="AM55" s="63"/>
      <c r="AN55" s="61"/>
    </row>
    <row r="56" spans="1:40" ht="15.75" x14ac:dyDescent="0.25">
      <c r="A56">
        <v>6</v>
      </c>
      <c r="B56" s="138" t="s">
        <v>268</v>
      </c>
      <c r="C56" s="17">
        <v>17</v>
      </c>
      <c r="D56" s="17">
        <v>1.6</v>
      </c>
      <c r="E56" s="17">
        <v>14</v>
      </c>
      <c r="F56" s="17">
        <f t="shared" si="11"/>
        <v>22.400000000000002</v>
      </c>
      <c r="G56" s="17">
        <v>2</v>
      </c>
      <c r="H56" s="17">
        <v>2</v>
      </c>
      <c r="I56" s="17"/>
      <c r="J56" s="17"/>
      <c r="K56" s="17"/>
      <c r="L56" s="17">
        <v>2</v>
      </c>
      <c r="M56" s="17">
        <v>2</v>
      </c>
      <c r="N56" s="17">
        <v>2</v>
      </c>
      <c r="O56" s="17"/>
      <c r="P56" s="17"/>
      <c r="Q56" s="17"/>
      <c r="R56" s="181"/>
      <c r="S56" s="26">
        <f t="shared" si="10"/>
        <v>49.400000000000006</v>
      </c>
      <c r="T56" s="138" t="s">
        <v>268</v>
      </c>
      <c r="V56" s="37"/>
      <c r="W56" s="148">
        <v>48</v>
      </c>
      <c r="X56" s="279">
        <f t="shared" si="12"/>
        <v>195.1</v>
      </c>
      <c r="Y56" s="280" t="s">
        <v>84</v>
      </c>
      <c r="Z56" s="247"/>
      <c r="AA56" s="169"/>
      <c r="AB56" s="169"/>
      <c r="AC56" s="169"/>
      <c r="AD56" s="169">
        <v>48.8</v>
      </c>
      <c r="AE56" s="49">
        <v>49.9</v>
      </c>
      <c r="AF56" s="49">
        <v>96.4</v>
      </c>
      <c r="AG56" s="49"/>
      <c r="AH56" s="49"/>
      <c r="AI56" s="49"/>
      <c r="AJ56" s="49"/>
      <c r="AK56" s="49"/>
      <c r="AL56" s="49"/>
      <c r="AM56" s="49"/>
      <c r="AN56" s="62"/>
    </row>
    <row r="57" spans="1:40" ht="15.75" x14ac:dyDescent="0.25">
      <c r="A57">
        <v>7</v>
      </c>
      <c r="B57" s="16" t="s">
        <v>243</v>
      </c>
      <c r="C57" s="17">
        <v>16</v>
      </c>
      <c r="D57" s="17">
        <v>1.6</v>
      </c>
      <c r="E57" s="17">
        <v>12</v>
      </c>
      <c r="F57" s="17">
        <f t="shared" si="11"/>
        <v>19.200000000000003</v>
      </c>
      <c r="G57" s="17">
        <v>2</v>
      </c>
      <c r="H57" s="17"/>
      <c r="I57" s="17"/>
      <c r="J57" s="17"/>
      <c r="K57" s="17"/>
      <c r="L57" s="17">
        <v>2</v>
      </c>
      <c r="M57" s="17"/>
      <c r="N57" s="17"/>
      <c r="O57" s="17"/>
      <c r="P57" s="17"/>
      <c r="Q57" s="17"/>
      <c r="R57" s="181"/>
      <c r="S57" s="26">
        <f t="shared" si="10"/>
        <v>39.200000000000003</v>
      </c>
      <c r="T57" s="16" t="s">
        <v>243</v>
      </c>
      <c r="V57" s="37"/>
      <c r="W57" s="148">
        <v>49</v>
      </c>
      <c r="X57" s="250">
        <f t="shared" si="12"/>
        <v>193.39999999999998</v>
      </c>
      <c r="Y57" s="251" t="s">
        <v>256</v>
      </c>
      <c r="Z57" s="246"/>
      <c r="AA57" s="151"/>
      <c r="AB57" s="61">
        <v>46.8</v>
      </c>
      <c r="AC57" s="61">
        <v>30.2</v>
      </c>
      <c r="AD57" s="61">
        <v>66.099999999999994</v>
      </c>
      <c r="AE57" s="61">
        <v>50.3</v>
      </c>
      <c r="AF57" s="61"/>
      <c r="AG57" s="64"/>
      <c r="AH57" s="64"/>
      <c r="AI57" s="64"/>
      <c r="AJ57" s="64"/>
      <c r="AK57" s="64"/>
      <c r="AL57" s="64"/>
      <c r="AM57" s="64"/>
      <c r="AN57" s="61"/>
    </row>
    <row r="58" spans="1:40" ht="15.75" x14ac:dyDescent="0.25">
      <c r="A58">
        <v>8</v>
      </c>
      <c r="B58" s="74" t="s">
        <v>267</v>
      </c>
      <c r="C58" s="17">
        <v>15</v>
      </c>
      <c r="D58" s="17">
        <v>1.6</v>
      </c>
      <c r="E58" s="17">
        <v>9</v>
      </c>
      <c r="F58" s="17">
        <f t="shared" si="11"/>
        <v>14.4</v>
      </c>
      <c r="G58" s="17">
        <v>2</v>
      </c>
      <c r="H58" s="17"/>
      <c r="I58" s="17"/>
      <c r="J58" s="17"/>
      <c r="K58" s="17"/>
      <c r="L58" s="17">
        <v>2</v>
      </c>
      <c r="M58" s="17">
        <v>2</v>
      </c>
      <c r="N58" s="17"/>
      <c r="O58" s="17"/>
      <c r="P58" s="17"/>
      <c r="Q58" s="17"/>
      <c r="R58" s="181"/>
      <c r="S58" s="26">
        <f t="shared" si="10"/>
        <v>35.4</v>
      </c>
      <c r="T58" s="74" t="s">
        <v>267</v>
      </c>
      <c r="V58" s="37"/>
      <c r="W58" s="148">
        <v>50</v>
      </c>
      <c r="X58" s="250">
        <f t="shared" si="12"/>
        <v>185.8</v>
      </c>
      <c r="Y58" s="251" t="s">
        <v>85</v>
      </c>
      <c r="Z58" s="246"/>
      <c r="AA58" s="154"/>
      <c r="AB58" s="49">
        <v>6</v>
      </c>
      <c r="AC58" s="49">
        <v>79.900000000000006</v>
      </c>
      <c r="AD58" s="49">
        <v>99.9</v>
      </c>
      <c r="AE58" s="61"/>
      <c r="AF58" s="49"/>
      <c r="AG58" s="62"/>
      <c r="AH58" s="62"/>
      <c r="AI58" s="62"/>
      <c r="AJ58" s="62"/>
      <c r="AK58" s="62"/>
      <c r="AL58" s="62"/>
      <c r="AM58" s="62"/>
      <c r="AN58" s="62"/>
    </row>
    <row r="59" spans="1:40" x14ac:dyDescent="0.25">
      <c r="A59">
        <v>9</v>
      </c>
      <c r="B59" s="12" t="s">
        <v>241</v>
      </c>
      <c r="C59" s="17">
        <v>14</v>
      </c>
      <c r="D59" s="13">
        <v>1.6</v>
      </c>
      <c r="E59" s="13">
        <v>5</v>
      </c>
      <c r="F59" s="13">
        <f t="shared" si="11"/>
        <v>8</v>
      </c>
      <c r="G59" s="13">
        <v>2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81"/>
      <c r="S59" s="26">
        <f t="shared" si="10"/>
        <v>24</v>
      </c>
      <c r="T59" s="12" t="s">
        <v>241</v>
      </c>
      <c r="V59" s="37"/>
      <c r="W59" s="148">
        <v>51</v>
      </c>
      <c r="X59" s="281">
        <f>SUM(Z59:AN59)</f>
        <v>184.7</v>
      </c>
      <c r="Y59" s="282" t="s">
        <v>237</v>
      </c>
      <c r="Z59" s="247"/>
      <c r="AA59" s="169"/>
      <c r="AB59" s="169"/>
      <c r="AC59" s="169"/>
      <c r="AD59" s="169">
        <v>37.200000000000003</v>
      </c>
      <c r="AE59" s="169">
        <v>81.2</v>
      </c>
      <c r="AF59" s="49">
        <v>66.3</v>
      </c>
      <c r="AG59" s="62"/>
      <c r="AH59" s="62"/>
      <c r="AI59" s="62"/>
      <c r="AJ59" s="62"/>
      <c r="AK59" s="62"/>
      <c r="AL59" s="62"/>
      <c r="AM59" s="62"/>
      <c r="AN59" s="62"/>
    </row>
    <row r="60" spans="1:40" ht="15.75" x14ac:dyDescent="0.25">
      <c r="A60">
        <v>10</v>
      </c>
      <c r="B60" s="12" t="s">
        <v>290</v>
      </c>
      <c r="C60" s="17">
        <v>13</v>
      </c>
      <c r="D60" s="13">
        <v>1.6</v>
      </c>
      <c r="E60" s="13">
        <v>0</v>
      </c>
      <c r="F60" s="13">
        <f t="shared" si="11"/>
        <v>0</v>
      </c>
      <c r="G60" s="13">
        <v>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81">
        <v>1</v>
      </c>
      <c r="S60" s="26">
        <f t="shared" si="10"/>
        <v>16</v>
      </c>
      <c r="T60" s="12" t="s">
        <v>290</v>
      </c>
      <c r="V60" s="37"/>
      <c r="W60" s="148">
        <v>52</v>
      </c>
      <c r="X60" s="279">
        <f>SUM(Z60:AM60)</f>
        <v>178.9</v>
      </c>
      <c r="Y60" s="282" t="s">
        <v>242</v>
      </c>
      <c r="Z60" s="246"/>
      <c r="AA60" s="151"/>
      <c r="AB60" s="61"/>
      <c r="AC60" s="61"/>
      <c r="AD60" s="61"/>
      <c r="AE60" s="49">
        <v>103.4</v>
      </c>
      <c r="AF60" s="49">
        <v>75.5</v>
      </c>
      <c r="AG60" s="62"/>
      <c r="AH60" s="62"/>
      <c r="AI60" s="62"/>
      <c r="AJ60" s="62"/>
      <c r="AK60" s="62"/>
      <c r="AL60" s="62"/>
      <c r="AM60" s="62"/>
      <c r="AN60" s="62"/>
    </row>
    <row r="61" spans="1:40" x14ac:dyDescent="0.25">
      <c r="B61" s="51"/>
      <c r="C61" s="52"/>
      <c r="D61" s="51"/>
      <c r="E61" s="51"/>
      <c r="F61" s="51"/>
      <c r="G61" s="2" t="s">
        <v>53</v>
      </c>
      <c r="H61" t="s">
        <v>51</v>
      </c>
      <c r="I61" t="s">
        <v>52</v>
      </c>
      <c r="J61" t="s">
        <v>54</v>
      </c>
      <c r="K61" t="s">
        <v>56</v>
      </c>
      <c r="L61" t="s">
        <v>51</v>
      </c>
      <c r="M61" t="s">
        <v>52</v>
      </c>
      <c r="N61" t="s">
        <v>54</v>
      </c>
      <c r="O61" t="s">
        <v>56</v>
      </c>
      <c r="P61" t="s">
        <v>58</v>
      </c>
      <c r="Q61" t="s">
        <v>56</v>
      </c>
      <c r="R61" s="161"/>
      <c r="S61" s="53"/>
      <c r="T61" s="51"/>
      <c r="V61" s="65"/>
      <c r="W61" s="148">
        <v>53</v>
      </c>
      <c r="X61" s="281">
        <f>SUM(Z61:AN61)</f>
        <v>173.2</v>
      </c>
      <c r="Y61" s="282" t="s">
        <v>259</v>
      </c>
      <c r="Z61" s="246"/>
      <c r="AA61" s="154"/>
      <c r="AB61" s="49">
        <v>39</v>
      </c>
      <c r="AC61" s="49">
        <v>53.6</v>
      </c>
      <c r="AD61" s="49"/>
      <c r="AE61" s="49"/>
      <c r="AF61" s="49">
        <v>80.599999999999994</v>
      </c>
      <c r="AG61" s="49"/>
      <c r="AH61" s="49"/>
      <c r="AI61" s="49"/>
      <c r="AJ61" s="49"/>
      <c r="AK61" s="49"/>
      <c r="AL61" s="49"/>
      <c r="AM61" s="49"/>
      <c r="AN61" s="63"/>
    </row>
    <row r="62" spans="1:40" ht="15.75" x14ac:dyDescent="0.25">
      <c r="A62">
        <v>1</v>
      </c>
      <c r="B62" s="145" t="s">
        <v>271</v>
      </c>
      <c r="C62" s="19">
        <v>12</v>
      </c>
      <c r="D62" s="19">
        <v>1.3</v>
      </c>
      <c r="E62" s="19">
        <v>33</v>
      </c>
      <c r="F62" s="19">
        <f t="shared" ref="F62:F71" si="13">PRODUCT(D62:E62)</f>
        <v>42.9</v>
      </c>
      <c r="G62" s="19">
        <v>1</v>
      </c>
      <c r="H62" s="19">
        <v>1</v>
      </c>
      <c r="I62" s="19">
        <v>1</v>
      </c>
      <c r="J62" s="19"/>
      <c r="K62" s="19"/>
      <c r="L62" s="19">
        <v>1</v>
      </c>
      <c r="M62" s="19">
        <v>1</v>
      </c>
      <c r="N62" s="19"/>
      <c r="O62" s="19"/>
      <c r="P62" s="19"/>
      <c r="Q62" s="19"/>
      <c r="R62" s="181"/>
      <c r="S62" s="27">
        <f>SUM(F62:R62)+C62</f>
        <v>59.9</v>
      </c>
      <c r="T62" s="145" t="s">
        <v>271</v>
      </c>
      <c r="V62" s="65"/>
      <c r="W62" s="148">
        <v>54</v>
      </c>
      <c r="X62" s="254">
        <f>SUM(Z62:AM62)</f>
        <v>167.2</v>
      </c>
      <c r="Y62" s="169" t="s">
        <v>203</v>
      </c>
      <c r="Z62" s="247"/>
      <c r="AA62" s="169"/>
      <c r="AB62" s="169"/>
      <c r="AC62" s="169">
        <v>36</v>
      </c>
      <c r="AD62" s="169">
        <v>67.400000000000006</v>
      </c>
      <c r="AE62" s="61">
        <v>63.8</v>
      </c>
      <c r="AF62" s="49"/>
      <c r="AG62" s="62"/>
      <c r="AH62" s="62"/>
      <c r="AI62" s="62"/>
      <c r="AJ62" s="62"/>
      <c r="AK62" s="62"/>
      <c r="AL62" s="62"/>
      <c r="AM62" s="62"/>
      <c r="AN62" s="62"/>
    </row>
    <row r="63" spans="1:40" ht="15.75" x14ac:dyDescent="0.25">
      <c r="A63">
        <v>2</v>
      </c>
      <c r="B63" s="18" t="s">
        <v>314</v>
      </c>
      <c r="C63" s="19">
        <v>11</v>
      </c>
      <c r="D63" s="19">
        <v>1.3</v>
      </c>
      <c r="E63" s="19">
        <v>24</v>
      </c>
      <c r="F63" s="19">
        <f t="shared" si="13"/>
        <v>31.200000000000003</v>
      </c>
      <c r="G63" s="19">
        <v>1</v>
      </c>
      <c r="H63" s="19">
        <v>1</v>
      </c>
      <c r="I63" s="19"/>
      <c r="J63" s="19"/>
      <c r="K63" s="19"/>
      <c r="L63" s="19">
        <v>1</v>
      </c>
      <c r="M63" s="19">
        <v>1</v>
      </c>
      <c r="N63" s="19">
        <v>1</v>
      </c>
      <c r="O63" s="19">
        <v>1</v>
      </c>
      <c r="P63" s="19"/>
      <c r="Q63" s="19"/>
      <c r="R63" s="181"/>
      <c r="S63" s="27">
        <f t="shared" ref="S63:S71" si="14">SUM(F63:R63)+C63</f>
        <v>48.2</v>
      </c>
      <c r="T63" s="18" t="s">
        <v>314</v>
      </c>
      <c r="V63" s="65"/>
      <c r="W63" s="148">
        <v>55</v>
      </c>
      <c r="X63" s="250">
        <f>SUM(Z63:AM63)</f>
        <v>165.6</v>
      </c>
      <c r="Y63" s="251" t="s">
        <v>207</v>
      </c>
      <c r="Z63" s="246"/>
      <c r="AA63" s="151"/>
      <c r="AB63" s="61">
        <v>165.6</v>
      </c>
      <c r="AC63" s="61"/>
      <c r="AD63" s="61"/>
      <c r="AE63" s="61"/>
      <c r="AF63" s="61"/>
      <c r="AG63" s="64"/>
      <c r="AH63" s="61"/>
      <c r="AI63" s="61"/>
      <c r="AJ63" s="61"/>
      <c r="AK63" s="61"/>
      <c r="AL63" s="61"/>
      <c r="AM63" s="61"/>
      <c r="AN63" s="49"/>
    </row>
    <row r="64" spans="1:40" x14ac:dyDescent="0.25">
      <c r="A64">
        <v>3</v>
      </c>
      <c r="B64" s="191" t="s">
        <v>319</v>
      </c>
      <c r="C64" s="19">
        <v>10</v>
      </c>
      <c r="D64" s="19">
        <v>1.3</v>
      </c>
      <c r="E64" s="19">
        <v>23</v>
      </c>
      <c r="F64" s="19">
        <f t="shared" si="13"/>
        <v>29.900000000000002</v>
      </c>
      <c r="G64" s="19">
        <v>1</v>
      </c>
      <c r="H64" s="19"/>
      <c r="I64" s="19"/>
      <c r="J64" s="19"/>
      <c r="K64" s="19"/>
      <c r="L64" s="19">
        <v>1</v>
      </c>
      <c r="M64" s="19">
        <v>1</v>
      </c>
      <c r="N64" s="19"/>
      <c r="O64" s="19"/>
      <c r="P64" s="19"/>
      <c r="Q64" s="19"/>
      <c r="R64" s="181"/>
      <c r="S64" s="27">
        <f t="shared" si="14"/>
        <v>42.900000000000006</v>
      </c>
      <c r="T64" s="191" t="s">
        <v>319</v>
      </c>
      <c r="V64" s="37"/>
      <c r="W64" s="148">
        <v>56</v>
      </c>
      <c r="X64" s="252">
        <f>SUM(Z64:AM64)</f>
        <v>156.60000000000002</v>
      </c>
      <c r="Y64" s="253" t="s">
        <v>174</v>
      </c>
      <c r="Z64" s="246"/>
      <c r="AA64" s="154"/>
      <c r="AB64" s="49">
        <v>21</v>
      </c>
      <c r="AC64" s="49">
        <v>44.4</v>
      </c>
      <c r="AD64" s="49">
        <v>35.200000000000003</v>
      </c>
      <c r="AE64" s="49">
        <v>56</v>
      </c>
      <c r="AF64" s="49"/>
      <c r="AG64" s="61"/>
      <c r="AH64" s="64"/>
      <c r="AI64" s="64"/>
      <c r="AJ64" s="64"/>
      <c r="AK64" s="64"/>
      <c r="AL64" s="64"/>
      <c r="AM64" s="64"/>
      <c r="AN64" s="49"/>
    </row>
    <row r="65" spans="1:40" x14ac:dyDescent="0.25">
      <c r="A65">
        <v>4</v>
      </c>
      <c r="B65" s="191" t="s">
        <v>295</v>
      </c>
      <c r="C65" s="19">
        <v>9</v>
      </c>
      <c r="D65" s="19">
        <v>1.3</v>
      </c>
      <c r="E65" s="19">
        <v>22</v>
      </c>
      <c r="F65" s="19">
        <f t="shared" si="13"/>
        <v>28.6</v>
      </c>
      <c r="G65" s="19">
        <v>1</v>
      </c>
      <c r="H65" s="19">
        <v>1</v>
      </c>
      <c r="I65" s="19">
        <v>1</v>
      </c>
      <c r="J65" s="19">
        <v>1</v>
      </c>
      <c r="K65" s="19"/>
      <c r="L65" s="19">
        <v>1</v>
      </c>
      <c r="M65" s="19"/>
      <c r="N65" s="19"/>
      <c r="O65" s="19"/>
      <c r="P65" s="19"/>
      <c r="Q65" s="19"/>
      <c r="R65" s="181"/>
      <c r="S65" s="27">
        <f t="shared" si="14"/>
        <v>42.6</v>
      </c>
      <c r="T65" s="191" t="s">
        <v>295</v>
      </c>
      <c r="V65" s="37"/>
      <c r="W65" s="148">
        <v>57</v>
      </c>
      <c r="X65" s="281">
        <f>SUM(Z65:AN65)</f>
        <v>150.19999999999999</v>
      </c>
      <c r="Y65" s="282" t="s">
        <v>238</v>
      </c>
      <c r="Z65" s="247"/>
      <c r="AA65" s="169"/>
      <c r="AB65" s="169"/>
      <c r="AC65" s="169"/>
      <c r="AD65" s="169">
        <v>25</v>
      </c>
      <c r="AE65" s="169">
        <v>50.4</v>
      </c>
      <c r="AF65" s="49">
        <v>74.8</v>
      </c>
      <c r="AG65" s="64"/>
      <c r="AH65" s="64"/>
      <c r="AI65" s="64"/>
      <c r="AJ65" s="64"/>
      <c r="AK65" s="64"/>
      <c r="AL65" s="64"/>
      <c r="AM65" s="64"/>
      <c r="AN65" s="63"/>
    </row>
    <row r="66" spans="1:40" x14ac:dyDescent="0.25">
      <c r="A66">
        <v>5</v>
      </c>
      <c r="B66" s="18" t="s">
        <v>166</v>
      </c>
      <c r="C66" s="19">
        <v>8</v>
      </c>
      <c r="D66" s="19">
        <v>1.3</v>
      </c>
      <c r="E66" s="19">
        <v>21</v>
      </c>
      <c r="F66" s="19">
        <f>PRODUCT(D66:E66)</f>
        <v>27.3</v>
      </c>
      <c r="G66" s="19">
        <v>1</v>
      </c>
      <c r="H66" s="19">
        <v>1</v>
      </c>
      <c r="I66" s="19">
        <v>1</v>
      </c>
      <c r="J66" s="19"/>
      <c r="K66" s="19"/>
      <c r="L66" s="19">
        <v>1</v>
      </c>
      <c r="M66" s="19">
        <v>1</v>
      </c>
      <c r="N66" s="19">
        <v>1</v>
      </c>
      <c r="O66" s="19"/>
      <c r="P66" s="19"/>
      <c r="Q66" s="19"/>
      <c r="R66" s="181"/>
      <c r="S66" s="27">
        <f t="shared" si="14"/>
        <v>41.3</v>
      </c>
      <c r="T66" s="18" t="s">
        <v>166</v>
      </c>
      <c r="V66" s="37"/>
      <c r="W66" s="148">
        <v>58</v>
      </c>
      <c r="X66" s="277">
        <f t="shared" ref="X66:X76" si="15">SUM(Z66:AM66)</f>
        <v>144.5</v>
      </c>
      <c r="Y66" s="282" t="s">
        <v>245</v>
      </c>
      <c r="Z66" s="246"/>
      <c r="AA66" s="151"/>
      <c r="AB66" s="61"/>
      <c r="AC66" s="61"/>
      <c r="AD66" s="61">
        <v>56.8</v>
      </c>
      <c r="AE66" s="49">
        <v>49.4</v>
      </c>
      <c r="AF66" s="49">
        <v>38.299999999999997</v>
      </c>
      <c r="AG66" s="64"/>
      <c r="AH66" s="61"/>
      <c r="AI66" s="61"/>
      <c r="AJ66" s="61"/>
      <c r="AK66" s="61"/>
      <c r="AL66" s="61"/>
      <c r="AM66" s="61"/>
      <c r="AN66" s="64"/>
    </row>
    <row r="67" spans="1:40" ht="15.75" x14ac:dyDescent="0.25">
      <c r="A67">
        <v>6</v>
      </c>
      <c r="B67" s="191" t="s">
        <v>269</v>
      </c>
      <c r="C67" s="19">
        <v>7</v>
      </c>
      <c r="D67" s="19">
        <v>1.3</v>
      </c>
      <c r="E67" s="19">
        <v>18</v>
      </c>
      <c r="F67" s="19">
        <f t="shared" si="13"/>
        <v>23.400000000000002</v>
      </c>
      <c r="G67" s="19">
        <v>1</v>
      </c>
      <c r="H67" s="19"/>
      <c r="I67" s="19"/>
      <c r="J67" s="19"/>
      <c r="K67" s="19"/>
      <c r="L67" s="19">
        <v>1</v>
      </c>
      <c r="M67" s="19"/>
      <c r="N67" s="19"/>
      <c r="O67" s="19"/>
      <c r="P67" s="19"/>
      <c r="Q67" s="19"/>
      <c r="R67" s="181"/>
      <c r="S67" s="27">
        <f t="shared" si="14"/>
        <v>32.400000000000006</v>
      </c>
      <c r="T67" s="191" t="s">
        <v>269</v>
      </c>
      <c r="V67" s="37"/>
      <c r="W67" s="148">
        <v>59</v>
      </c>
      <c r="X67" s="250">
        <f t="shared" si="15"/>
        <v>141</v>
      </c>
      <c r="Y67" s="251" t="s">
        <v>209</v>
      </c>
      <c r="Z67" s="246"/>
      <c r="AA67" s="151"/>
      <c r="AB67" s="61">
        <v>44.5</v>
      </c>
      <c r="AC67" s="61">
        <v>96.5</v>
      </c>
      <c r="AD67" s="61"/>
      <c r="AE67" s="61"/>
      <c r="AF67" s="61"/>
      <c r="AG67" s="61"/>
      <c r="AH67" s="64"/>
      <c r="AI67" s="64"/>
      <c r="AJ67" s="64"/>
      <c r="AK67" s="64"/>
      <c r="AL67" s="64"/>
      <c r="AM67" s="64"/>
      <c r="AN67" s="63"/>
    </row>
    <row r="68" spans="1:40" ht="15.75" x14ac:dyDescent="0.25">
      <c r="A68">
        <v>7</v>
      </c>
      <c r="B68" s="18" t="s">
        <v>315</v>
      </c>
      <c r="C68" s="19">
        <v>6</v>
      </c>
      <c r="D68" s="19">
        <v>1.3</v>
      </c>
      <c r="E68" s="19">
        <v>16</v>
      </c>
      <c r="F68" s="19">
        <f t="shared" si="13"/>
        <v>20.8</v>
      </c>
      <c r="G68" s="19">
        <v>1</v>
      </c>
      <c r="H68" s="19">
        <v>1</v>
      </c>
      <c r="I68" s="19">
        <v>1</v>
      </c>
      <c r="J68" s="19">
        <v>1</v>
      </c>
      <c r="K68" s="19">
        <v>1</v>
      </c>
      <c r="L68" s="19">
        <v>1</v>
      </c>
      <c r="M68" s="19"/>
      <c r="N68" s="19"/>
      <c r="O68" s="19"/>
      <c r="P68" s="19"/>
      <c r="Q68" s="19"/>
      <c r="R68" s="181"/>
      <c r="S68" s="27">
        <f t="shared" si="14"/>
        <v>32.799999999999997</v>
      </c>
      <c r="T68" s="18" t="s">
        <v>315</v>
      </c>
      <c r="V68" s="37"/>
      <c r="W68" s="148">
        <v>60</v>
      </c>
      <c r="X68" s="250">
        <f t="shared" si="15"/>
        <v>139.89999999999998</v>
      </c>
      <c r="Y68" s="251" t="s">
        <v>163</v>
      </c>
      <c r="Z68" s="246"/>
      <c r="AA68" s="151"/>
      <c r="AB68" s="61">
        <v>60.8</v>
      </c>
      <c r="AC68" s="61">
        <v>79.099999999999994</v>
      </c>
      <c r="AD68" s="61"/>
      <c r="AE68" s="49"/>
      <c r="AF68" s="61"/>
      <c r="AG68" s="64"/>
      <c r="AH68" s="64"/>
      <c r="AI68" s="64"/>
      <c r="AJ68" s="64"/>
      <c r="AK68" s="64"/>
      <c r="AL68" s="64"/>
      <c r="AM68" s="64"/>
      <c r="AN68" s="63"/>
    </row>
    <row r="69" spans="1:40" ht="15.75" x14ac:dyDescent="0.25">
      <c r="A69">
        <v>8</v>
      </c>
      <c r="B69" s="191" t="s">
        <v>318</v>
      </c>
      <c r="C69" s="19">
        <v>5</v>
      </c>
      <c r="D69" s="19">
        <v>1.3</v>
      </c>
      <c r="E69" s="19">
        <v>10</v>
      </c>
      <c r="F69" s="19">
        <f t="shared" si="13"/>
        <v>13</v>
      </c>
      <c r="G69" s="19">
        <v>1</v>
      </c>
      <c r="H69" s="19">
        <v>1</v>
      </c>
      <c r="I69" s="19"/>
      <c r="J69" s="19"/>
      <c r="K69" s="19"/>
      <c r="L69" s="19">
        <v>1</v>
      </c>
      <c r="M69" s="19"/>
      <c r="N69" s="19"/>
      <c r="O69" s="19"/>
      <c r="P69" s="19"/>
      <c r="Q69" s="19"/>
      <c r="R69" s="181"/>
      <c r="S69" s="27">
        <f t="shared" si="14"/>
        <v>21</v>
      </c>
      <c r="T69" s="191" t="s">
        <v>318</v>
      </c>
      <c r="V69" s="37"/>
      <c r="W69" s="148">
        <v>61</v>
      </c>
      <c r="X69" s="279">
        <f t="shared" si="15"/>
        <v>135.9</v>
      </c>
      <c r="Y69" s="280" t="s">
        <v>255</v>
      </c>
      <c r="Z69" s="247"/>
      <c r="AA69" s="169"/>
      <c r="AB69" s="169"/>
      <c r="AC69" s="169"/>
      <c r="AD69" s="169">
        <v>50.5</v>
      </c>
      <c r="AE69" s="49">
        <v>54.2</v>
      </c>
      <c r="AF69" s="49">
        <v>31.2</v>
      </c>
      <c r="AG69" s="62"/>
      <c r="AH69" s="62"/>
      <c r="AI69" s="62"/>
      <c r="AJ69" s="62"/>
      <c r="AK69" s="62"/>
      <c r="AL69" s="62"/>
      <c r="AM69" s="62"/>
      <c r="AN69" s="49"/>
    </row>
    <row r="70" spans="1:40" ht="15.75" x14ac:dyDescent="0.25">
      <c r="A70">
        <v>9</v>
      </c>
      <c r="B70" s="41" t="s">
        <v>240</v>
      </c>
      <c r="C70" s="19">
        <v>4</v>
      </c>
      <c r="D70" s="13">
        <v>1.3</v>
      </c>
      <c r="E70" s="13">
        <v>9</v>
      </c>
      <c r="F70" s="13">
        <f t="shared" si="13"/>
        <v>11.700000000000001</v>
      </c>
      <c r="G70" s="13">
        <v>1</v>
      </c>
      <c r="H70" s="13">
        <v>1</v>
      </c>
      <c r="I70" s="13"/>
      <c r="J70" s="13"/>
      <c r="K70" s="13"/>
      <c r="L70" s="13">
        <v>1</v>
      </c>
      <c r="M70" s="13"/>
      <c r="N70" s="13"/>
      <c r="O70" s="13"/>
      <c r="P70" s="13"/>
      <c r="Q70" s="13"/>
      <c r="R70" s="181">
        <v>2</v>
      </c>
      <c r="S70" s="81">
        <f t="shared" si="14"/>
        <v>20.700000000000003</v>
      </c>
      <c r="T70" s="41" t="s">
        <v>240</v>
      </c>
      <c r="V70" s="37"/>
      <c r="W70" s="148">
        <v>62</v>
      </c>
      <c r="X70" s="272">
        <f t="shared" si="15"/>
        <v>127.80000000000001</v>
      </c>
      <c r="Y70" s="273" t="s">
        <v>220</v>
      </c>
      <c r="Z70" s="247"/>
      <c r="AA70" s="169"/>
      <c r="AB70" s="169"/>
      <c r="AC70" s="169">
        <v>17</v>
      </c>
      <c r="AD70" s="169">
        <v>14.6</v>
      </c>
      <c r="AE70" s="169">
        <v>30.8</v>
      </c>
      <c r="AF70" s="169">
        <v>65.400000000000006</v>
      </c>
      <c r="AG70" s="49"/>
      <c r="AH70" s="49"/>
      <c r="AI70" s="49"/>
      <c r="AJ70" s="49"/>
      <c r="AK70" s="49"/>
      <c r="AL70" s="49"/>
      <c r="AM70" s="49"/>
      <c r="AN70" s="49"/>
    </row>
    <row r="71" spans="1:40" x14ac:dyDescent="0.25">
      <c r="A71">
        <v>10</v>
      </c>
      <c r="B71" s="12" t="s">
        <v>317</v>
      </c>
      <c r="C71" s="19">
        <v>3</v>
      </c>
      <c r="D71" s="13">
        <v>1.3</v>
      </c>
      <c r="E71" s="13">
        <v>9</v>
      </c>
      <c r="F71" s="13">
        <f t="shared" si="13"/>
        <v>11.700000000000001</v>
      </c>
      <c r="G71" s="13">
        <v>1</v>
      </c>
      <c r="H71" s="13">
        <v>1</v>
      </c>
      <c r="I71" s="13"/>
      <c r="J71" s="13"/>
      <c r="K71" s="13"/>
      <c r="L71" s="13">
        <v>1</v>
      </c>
      <c r="M71" s="13"/>
      <c r="N71" s="13"/>
      <c r="O71" s="13"/>
      <c r="P71" s="13"/>
      <c r="Q71" s="13"/>
      <c r="R71" s="181">
        <v>3</v>
      </c>
      <c r="S71" s="81">
        <f t="shared" si="14"/>
        <v>20.700000000000003</v>
      </c>
      <c r="T71" s="12" t="s">
        <v>317</v>
      </c>
      <c r="V71" s="37"/>
      <c r="W71" s="256">
        <v>66</v>
      </c>
      <c r="X71" s="276">
        <f t="shared" si="15"/>
        <v>127.4</v>
      </c>
      <c r="Y71" s="275" t="s">
        <v>274</v>
      </c>
      <c r="Z71" s="246"/>
      <c r="AA71" s="154"/>
      <c r="AB71" s="49">
        <v>14</v>
      </c>
      <c r="AC71" s="49"/>
      <c r="AD71" s="49"/>
      <c r="AE71" s="169">
        <v>48.2</v>
      </c>
      <c r="AF71" s="49">
        <v>65.2</v>
      </c>
      <c r="AG71" s="49"/>
      <c r="AH71" s="49"/>
      <c r="AI71" s="49"/>
      <c r="AJ71" s="49"/>
      <c r="AK71" s="49"/>
      <c r="AL71" s="49"/>
      <c r="AM71" s="49"/>
      <c r="AN71" s="49"/>
    </row>
    <row r="72" spans="1:40" ht="15.75" x14ac:dyDescent="0.25">
      <c r="A72">
        <v>11</v>
      </c>
      <c r="B72" s="12" t="s">
        <v>316</v>
      </c>
      <c r="C72" s="19">
        <v>2</v>
      </c>
      <c r="D72" s="13">
        <v>1.3</v>
      </c>
      <c r="E72" s="13">
        <v>5</v>
      </c>
      <c r="F72" s="13">
        <f t="shared" ref="F72" si="16">PRODUCT(D72:E72)</f>
        <v>6.5</v>
      </c>
      <c r="G72" s="13">
        <v>1</v>
      </c>
      <c r="H72" s="13"/>
      <c r="I72" s="13"/>
      <c r="J72" s="13"/>
      <c r="K72" s="13"/>
      <c r="L72" s="13">
        <v>1</v>
      </c>
      <c r="M72" s="13"/>
      <c r="N72" s="13"/>
      <c r="O72" s="13"/>
      <c r="P72" s="13"/>
      <c r="Q72" s="13"/>
      <c r="R72" s="181"/>
      <c r="S72" s="81">
        <f t="shared" ref="S72" si="17">SUM(F72:R72)+C72</f>
        <v>10.5</v>
      </c>
      <c r="T72" s="12" t="s">
        <v>316</v>
      </c>
      <c r="V72" s="37"/>
      <c r="W72" s="148">
        <v>63</v>
      </c>
      <c r="X72" s="250">
        <f t="shared" si="15"/>
        <v>123.9</v>
      </c>
      <c r="Y72" s="251" t="s">
        <v>89</v>
      </c>
      <c r="Z72" s="246"/>
      <c r="AA72" s="151"/>
      <c r="AB72" s="61">
        <v>123.9</v>
      </c>
      <c r="AC72" s="61"/>
      <c r="AD72" s="61"/>
      <c r="AE72" s="61"/>
      <c r="AF72" s="61"/>
      <c r="AG72" s="49"/>
      <c r="AH72" s="49"/>
      <c r="AI72" s="49"/>
      <c r="AJ72" s="49"/>
      <c r="AK72" s="49"/>
      <c r="AL72" s="49"/>
      <c r="AM72" s="49"/>
      <c r="AN72" s="49"/>
    </row>
    <row r="73" spans="1:40" ht="15.75" x14ac:dyDescent="0.25">
      <c r="A73">
        <v>12</v>
      </c>
      <c r="B73" s="12" t="s">
        <v>303</v>
      </c>
      <c r="C73" s="19">
        <v>1</v>
      </c>
      <c r="D73" s="13">
        <v>1.3</v>
      </c>
      <c r="E73" s="13">
        <v>1</v>
      </c>
      <c r="F73" s="13">
        <f t="shared" ref="F73" si="18">PRODUCT(D73:E73)</f>
        <v>1.3</v>
      </c>
      <c r="G73" s="13">
        <v>1</v>
      </c>
      <c r="H73" s="13"/>
      <c r="I73" s="13"/>
      <c r="J73" s="13"/>
      <c r="K73" s="13"/>
      <c r="L73" s="13">
        <v>1</v>
      </c>
      <c r="M73" s="13"/>
      <c r="N73" s="13"/>
      <c r="O73" s="13"/>
      <c r="P73" s="13"/>
      <c r="Q73" s="13"/>
      <c r="R73" s="181"/>
      <c r="S73" s="81">
        <f>SUM(F73:R73)+C73</f>
        <v>4.3</v>
      </c>
      <c r="T73" s="12" t="s">
        <v>303</v>
      </c>
      <c r="V73" s="37"/>
      <c r="W73" s="256">
        <v>64</v>
      </c>
      <c r="X73" s="250">
        <f t="shared" si="15"/>
        <v>122.5</v>
      </c>
      <c r="Y73" s="251" t="s">
        <v>68</v>
      </c>
      <c r="Z73" s="246"/>
      <c r="AA73" s="151"/>
      <c r="AB73" s="61">
        <v>54.2</v>
      </c>
      <c r="AC73" s="61">
        <v>68.3</v>
      </c>
      <c r="AD73" s="61"/>
      <c r="AE73" s="61"/>
      <c r="AF73" s="61"/>
      <c r="AG73" s="63"/>
      <c r="AH73" s="63"/>
      <c r="AI73" s="63"/>
      <c r="AJ73" s="63"/>
      <c r="AK73" s="63"/>
      <c r="AL73" s="63"/>
      <c r="AM73" s="63"/>
      <c r="AN73" s="49"/>
    </row>
    <row r="74" spans="1:40" x14ac:dyDescent="0.25">
      <c r="B74" s="187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1"/>
      <c r="S74" s="189"/>
      <c r="T74" s="187"/>
      <c r="V74" s="37"/>
      <c r="W74" s="256">
        <v>65</v>
      </c>
      <c r="X74" s="272">
        <f t="shared" si="15"/>
        <v>121.4</v>
      </c>
      <c r="Y74" s="273" t="s">
        <v>201</v>
      </c>
      <c r="Z74" s="247"/>
      <c r="AA74" s="169"/>
      <c r="AB74" s="169"/>
      <c r="AC74" s="169">
        <v>14</v>
      </c>
      <c r="AD74" s="169">
        <v>20.2</v>
      </c>
      <c r="AE74" s="49">
        <v>40.200000000000003</v>
      </c>
      <c r="AF74" s="169">
        <v>47</v>
      </c>
      <c r="AG74" s="63"/>
      <c r="AH74" s="63"/>
      <c r="AI74" s="63"/>
      <c r="AJ74" s="63"/>
      <c r="AK74" s="63"/>
      <c r="AL74" s="63"/>
      <c r="AM74" s="63"/>
      <c r="AN74" s="64"/>
    </row>
    <row r="75" spans="1:40" ht="15.75" x14ac:dyDescent="0.25">
      <c r="B75" s="195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1"/>
      <c r="S75" s="189"/>
      <c r="T75" s="195"/>
      <c r="V75" s="37"/>
      <c r="W75" s="256">
        <v>67</v>
      </c>
      <c r="X75" s="250">
        <f t="shared" si="15"/>
        <v>112.6</v>
      </c>
      <c r="Y75" s="251" t="s">
        <v>37</v>
      </c>
      <c r="Z75" s="246"/>
      <c r="AA75" s="151"/>
      <c r="AB75" s="61">
        <v>36.4</v>
      </c>
      <c r="AC75" s="61">
        <v>34.4</v>
      </c>
      <c r="AD75" s="61"/>
      <c r="AE75" s="61">
        <v>41.8</v>
      </c>
      <c r="AF75" s="49"/>
      <c r="AG75" s="63"/>
      <c r="AH75" s="63"/>
      <c r="AI75" s="63"/>
      <c r="AJ75" s="63"/>
      <c r="AK75" s="63"/>
      <c r="AL75" s="63"/>
      <c r="AM75" s="63"/>
      <c r="AN75" s="64"/>
    </row>
    <row r="76" spans="1:40" x14ac:dyDescent="0.25">
      <c r="B76" s="195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1"/>
      <c r="S76" s="189"/>
      <c r="T76" s="195"/>
      <c r="V76" s="37"/>
      <c r="W76" s="256">
        <v>69</v>
      </c>
      <c r="X76" s="254">
        <f t="shared" si="15"/>
        <v>103.4</v>
      </c>
      <c r="Y76" s="169" t="s">
        <v>199</v>
      </c>
      <c r="Z76" s="247"/>
      <c r="AA76" s="169"/>
      <c r="AB76" s="169"/>
      <c r="AC76" s="169">
        <v>11</v>
      </c>
      <c r="AD76" s="169">
        <v>37.200000000000003</v>
      </c>
      <c r="AE76" s="169">
        <v>55.2</v>
      </c>
      <c r="AF76" s="49"/>
      <c r="AG76" s="49"/>
      <c r="AH76" s="49"/>
      <c r="AI76" s="49"/>
      <c r="AJ76" s="49"/>
      <c r="AK76" s="49"/>
      <c r="AL76" s="49"/>
      <c r="AM76" s="49"/>
      <c r="AN76" s="49"/>
    </row>
    <row r="77" spans="1:40" x14ac:dyDescent="0.25">
      <c r="B77" s="195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1"/>
      <c r="S77" s="189"/>
      <c r="T77" s="195"/>
      <c r="V77" s="37"/>
      <c r="W77" s="256">
        <v>68</v>
      </c>
      <c r="X77" s="274">
        <f>SUM(Z77:AN77)</f>
        <v>98.2</v>
      </c>
      <c r="Y77" s="275" t="s">
        <v>313</v>
      </c>
      <c r="Z77" s="247"/>
      <c r="AA77" s="169"/>
      <c r="AB77" s="169"/>
      <c r="AC77" s="169"/>
      <c r="AD77" s="169">
        <v>12</v>
      </c>
      <c r="AE77" s="169">
        <v>36.6</v>
      </c>
      <c r="AF77" s="49">
        <v>49.6</v>
      </c>
      <c r="AG77" s="49"/>
      <c r="AH77" s="49"/>
      <c r="AI77" s="49"/>
      <c r="AJ77" s="49"/>
      <c r="AK77" s="49"/>
      <c r="AL77" s="49"/>
      <c r="AM77" s="49"/>
      <c r="AN77" s="64"/>
    </row>
    <row r="78" spans="1:40" ht="15.75" x14ac:dyDescent="0.25">
      <c r="B78" s="221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1"/>
      <c r="S78" s="189"/>
      <c r="T78" s="221"/>
      <c r="V78" s="37"/>
      <c r="W78" s="256">
        <v>70</v>
      </c>
      <c r="X78" s="250">
        <f>SUM(Z78:AM78)</f>
        <v>94</v>
      </c>
      <c r="Y78" s="251" t="s">
        <v>30</v>
      </c>
      <c r="Z78" s="246"/>
      <c r="AA78" s="151"/>
      <c r="AB78" s="61">
        <v>94</v>
      </c>
      <c r="AC78" s="61"/>
      <c r="AD78" s="61"/>
      <c r="AE78" s="61"/>
      <c r="AF78" s="61"/>
      <c r="AG78" s="49"/>
      <c r="AH78" s="49"/>
      <c r="AI78" s="49"/>
      <c r="AJ78" s="49"/>
      <c r="AK78" s="49"/>
      <c r="AL78" s="49"/>
      <c r="AM78" s="49"/>
      <c r="AN78" s="64"/>
    </row>
    <row r="79" spans="1:40" x14ac:dyDescent="0.25">
      <c r="B79" s="222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1"/>
      <c r="S79" s="189"/>
      <c r="T79" s="222"/>
      <c r="V79" s="37"/>
      <c r="W79" s="256">
        <v>71</v>
      </c>
      <c r="X79" s="252">
        <f>SUM(Z79:AM79)</f>
        <v>90.4</v>
      </c>
      <c r="Y79" s="253" t="s">
        <v>103</v>
      </c>
      <c r="Z79" s="247"/>
      <c r="AA79" s="169"/>
      <c r="AB79" s="169"/>
      <c r="AC79" s="169"/>
      <c r="AD79" s="169">
        <v>28</v>
      </c>
      <c r="AE79" s="169">
        <v>62.4</v>
      </c>
      <c r="AF79" s="49"/>
      <c r="AG79" s="148"/>
      <c r="AH79" s="49"/>
      <c r="AI79" s="49"/>
      <c r="AJ79" s="49"/>
      <c r="AK79" s="49"/>
      <c r="AL79" s="49"/>
      <c r="AM79" s="49"/>
      <c r="AN79" s="64"/>
    </row>
    <row r="80" spans="1:40" x14ac:dyDescent="0.25">
      <c r="B80" s="195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1"/>
      <c r="S80" s="189"/>
      <c r="T80" s="195"/>
      <c r="V80" s="37"/>
      <c r="W80" s="256">
        <v>72</v>
      </c>
      <c r="X80" s="252">
        <f>SUM(Z80:AM80)</f>
        <v>89.6</v>
      </c>
      <c r="Y80" s="253" t="s">
        <v>104</v>
      </c>
      <c r="Z80" s="246"/>
      <c r="AA80" s="154"/>
      <c r="AB80" s="49">
        <v>47</v>
      </c>
      <c r="AC80" s="49">
        <v>42.6</v>
      </c>
      <c r="AD80" s="49"/>
      <c r="AE80" s="49"/>
      <c r="AF80" s="49"/>
      <c r="AG80" s="49"/>
      <c r="AH80" s="64"/>
      <c r="AI80" s="64"/>
      <c r="AJ80" s="64"/>
      <c r="AK80" s="64"/>
      <c r="AL80" s="64"/>
      <c r="AM80" s="64"/>
      <c r="AN80" s="64"/>
    </row>
    <row r="81" spans="2:40" x14ac:dyDescent="0.25">
      <c r="B81" s="19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81"/>
      <c r="S81" s="81"/>
      <c r="T81" s="193"/>
      <c r="V81" s="37"/>
      <c r="W81" s="256">
        <v>73</v>
      </c>
      <c r="X81" s="159">
        <f>SUM(Z81:AM81)</f>
        <v>86.9</v>
      </c>
      <c r="Y81" s="140" t="s">
        <v>218</v>
      </c>
      <c r="Z81" s="247"/>
      <c r="AA81" s="169"/>
      <c r="AB81" s="169"/>
      <c r="AC81" s="169">
        <v>4</v>
      </c>
      <c r="AD81" s="169">
        <v>47.8</v>
      </c>
      <c r="AE81" s="169">
        <v>35.1</v>
      </c>
      <c r="AF81" s="49"/>
      <c r="AG81" s="64"/>
      <c r="AH81" s="148"/>
      <c r="AI81" s="148"/>
      <c r="AJ81" s="148"/>
      <c r="AK81" s="148"/>
      <c r="AL81" s="148"/>
      <c r="AM81" s="148"/>
      <c r="AN81" s="64"/>
    </row>
    <row r="82" spans="2:40" x14ac:dyDescent="0.25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81"/>
      <c r="S82" s="81"/>
      <c r="T82" s="12"/>
      <c r="V82" s="37"/>
      <c r="W82" s="256">
        <v>74</v>
      </c>
      <c r="X82" s="274">
        <f>SUM(Z82:AN82)</f>
        <v>86.2</v>
      </c>
      <c r="Y82" s="275" t="s">
        <v>243</v>
      </c>
      <c r="Z82" s="247"/>
      <c r="AA82" s="169"/>
      <c r="AB82" s="169"/>
      <c r="AC82" s="169"/>
      <c r="AD82" s="169">
        <v>13</v>
      </c>
      <c r="AE82" s="169">
        <v>34</v>
      </c>
      <c r="AF82" s="49">
        <v>39.200000000000003</v>
      </c>
      <c r="AG82" s="148"/>
      <c r="AH82" s="148"/>
      <c r="AI82" s="148"/>
      <c r="AJ82" s="148"/>
      <c r="AK82" s="148"/>
      <c r="AL82" s="148"/>
      <c r="AM82" s="148"/>
      <c r="AN82" s="49"/>
    </row>
    <row r="83" spans="2:40" x14ac:dyDescent="0.25">
      <c r="B83" s="51"/>
      <c r="C83" s="52"/>
      <c r="D83" s="51"/>
      <c r="E83" s="51"/>
      <c r="F83" s="51"/>
      <c r="G83" s="2"/>
      <c r="R83" s="161"/>
      <c r="S83" s="53"/>
      <c r="T83" s="51"/>
      <c r="V83" s="37"/>
      <c r="W83" s="256">
        <v>75</v>
      </c>
      <c r="X83" s="254">
        <f>SUM(Z83:AM83)</f>
        <v>85</v>
      </c>
      <c r="Y83" s="169" t="s">
        <v>276</v>
      </c>
      <c r="Z83" s="247"/>
      <c r="AA83" s="169"/>
      <c r="AB83" s="169">
        <v>6</v>
      </c>
      <c r="AC83" s="169">
        <v>34</v>
      </c>
      <c r="AD83" s="169"/>
      <c r="AE83" s="49">
        <v>45</v>
      </c>
      <c r="AF83" s="169"/>
      <c r="AG83" s="148"/>
      <c r="AH83" s="148"/>
      <c r="AI83" s="148"/>
      <c r="AJ83" s="148"/>
      <c r="AK83" s="148"/>
      <c r="AL83" s="148"/>
      <c r="AM83" s="148"/>
      <c r="AN83" s="64"/>
    </row>
    <row r="84" spans="2:40" x14ac:dyDescent="0.25">
      <c r="B84" s="220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181"/>
      <c r="S84" s="219"/>
      <c r="T84" s="220"/>
      <c r="V84" s="37"/>
      <c r="W84" s="256">
        <v>76</v>
      </c>
      <c r="X84" s="254">
        <f>SUM(Z84:AM84)</f>
        <v>81.900000000000006</v>
      </c>
      <c r="Y84" s="169" t="s">
        <v>198</v>
      </c>
      <c r="Z84" s="247"/>
      <c r="AA84" s="169"/>
      <c r="AB84" s="169"/>
      <c r="AC84" s="169">
        <v>35</v>
      </c>
      <c r="AD84" s="169"/>
      <c r="AE84" s="49">
        <v>46.9</v>
      </c>
      <c r="AF84" s="49"/>
      <c r="AG84" s="49"/>
      <c r="AH84" s="49"/>
      <c r="AI84" s="49"/>
      <c r="AJ84" s="49"/>
      <c r="AK84" s="49"/>
      <c r="AL84" s="49"/>
      <c r="AM84" s="49"/>
      <c r="AN84" s="64"/>
    </row>
    <row r="85" spans="2:40" ht="15.75" x14ac:dyDescent="0.25">
      <c r="B85" s="220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181"/>
      <c r="S85" s="219"/>
      <c r="T85" s="220"/>
      <c r="V85" s="37"/>
      <c r="W85" s="256">
        <v>77</v>
      </c>
      <c r="X85" s="250">
        <f>SUM(Z85:AM85)</f>
        <v>80.5</v>
      </c>
      <c r="Y85" s="251" t="s">
        <v>11</v>
      </c>
      <c r="Z85" s="246"/>
      <c r="AA85" s="151"/>
      <c r="AB85" s="61">
        <v>80.5</v>
      </c>
      <c r="AC85" s="61"/>
      <c r="AD85" s="61"/>
      <c r="AE85" s="61"/>
      <c r="AF85" s="49"/>
      <c r="AG85" s="64"/>
      <c r="AH85" s="64"/>
      <c r="AI85" s="64"/>
      <c r="AJ85" s="64"/>
      <c r="AK85" s="64"/>
      <c r="AL85" s="64"/>
      <c r="AM85" s="64"/>
      <c r="AN85" s="64"/>
    </row>
    <row r="86" spans="2:40" x14ac:dyDescent="0.25">
      <c r="B86" s="220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181"/>
      <c r="S86" s="219"/>
      <c r="T86" s="220"/>
      <c r="V86" s="37"/>
      <c r="W86" s="256">
        <v>78</v>
      </c>
      <c r="X86" s="274">
        <f>SUM(Z86:AN86)</f>
        <v>78</v>
      </c>
      <c r="Y86" s="275" t="s">
        <v>264</v>
      </c>
      <c r="Z86" s="247"/>
      <c r="AA86" s="169"/>
      <c r="AB86" s="169"/>
      <c r="AC86" s="169"/>
      <c r="AD86" s="169"/>
      <c r="AE86" s="169">
        <v>28</v>
      </c>
      <c r="AF86" s="49">
        <v>50</v>
      </c>
      <c r="AG86" s="148"/>
      <c r="AH86" s="148"/>
      <c r="AI86" s="148"/>
      <c r="AJ86" s="148"/>
      <c r="AK86" s="148"/>
      <c r="AL86" s="148"/>
      <c r="AM86" s="148"/>
      <c r="AN86" s="49"/>
    </row>
    <row r="87" spans="2:40" ht="15.75" x14ac:dyDescent="0.25">
      <c r="B87" s="220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181"/>
      <c r="S87" s="219"/>
      <c r="T87" s="220"/>
      <c r="V87" s="37"/>
      <c r="W87" s="256">
        <v>79</v>
      </c>
      <c r="X87" s="250">
        <f>SUM(Z87:AM87)</f>
        <v>76.599999999999994</v>
      </c>
      <c r="Y87" s="251" t="s">
        <v>171</v>
      </c>
      <c r="Z87" s="246"/>
      <c r="AA87" s="151"/>
      <c r="AB87" s="61">
        <v>76.599999999999994</v>
      </c>
      <c r="AC87" s="61"/>
      <c r="AD87" s="61"/>
      <c r="AE87" s="61"/>
      <c r="AF87" s="61"/>
      <c r="AG87" s="148"/>
      <c r="AH87" s="148"/>
      <c r="AI87" s="148"/>
      <c r="AJ87" s="148"/>
      <c r="AK87" s="148"/>
      <c r="AL87" s="148"/>
      <c r="AM87" s="148"/>
      <c r="AN87" s="49"/>
    </row>
    <row r="88" spans="2:40" x14ac:dyDescent="0.25">
      <c r="B88" s="220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181"/>
      <c r="S88" s="219"/>
      <c r="T88" s="220"/>
      <c r="V88" s="37"/>
      <c r="W88" s="256">
        <v>80</v>
      </c>
      <c r="X88" s="274">
        <f>SUM(Z88:AN88)</f>
        <v>71.400000000000006</v>
      </c>
      <c r="Y88" s="275" t="s">
        <v>268</v>
      </c>
      <c r="Z88" s="247"/>
      <c r="AA88" s="169"/>
      <c r="AB88" s="169"/>
      <c r="AC88" s="169"/>
      <c r="AD88" s="169"/>
      <c r="AE88" s="169">
        <v>22</v>
      </c>
      <c r="AF88" s="169">
        <v>49.4</v>
      </c>
      <c r="AG88" s="148"/>
      <c r="AH88" s="148"/>
      <c r="AI88" s="148"/>
      <c r="AJ88" s="148"/>
      <c r="AK88" s="148"/>
      <c r="AL88" s="148"/>
      <c r="AM88" s="148"/>
      <c r="AN88" s="49"/>
    </row>
    <row r="89" spans="2:40" x14ac:dyDescent="0.25">
      <c r="B89" s="220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181"/>
      <c r="S89" s="219"/>
      <c r="T89" s="220"/>
      <c r="V89" s="37"/>
      <c r="W89" s="256">
        <v>81</v>
      </c>
      <c r="X89" s="274">
        <f>SUM(Z89:AN89)</f>
        <v>67.2</v>
      </c>
      <c r="Y89" s="275" t="s">
        <v>241</v>
      </c>
      <c r="Z89" s="247"/>
      <c r="AA89" s="169"/>
      <c r="AB89" s="169"/>
      <c r="AC89" s="169"/>
      <c r="AD89" s="169">
        <v>22</v>
      </c>
      <c r="AE89" s="169">
        <v>21.2</v>
      </c>
      <c r="AF89" s="49">
        <v>24</v>
      </c>
      <c r="AG89" s="64"/>
      <c r="AH89" s="64"/>
      <c r="AI89" s="64"/>
      <c r="AJ89" s="64"/>
      <c r="AK89" s="64"/>
      <c r="AL89" s="64"/>
      <c r="AM89" s="64"/>
      <c r="AN89" s="49"/>
    </row>
    <row r="90" spans="2:40" x14ac:dyDescent="0.25">
      <c r="B90" s="220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181"/>
      <c r="S90" s="219"/>
      <c r="T90" s="220"/>
      <c r="V90" s="37"/>
      <c r="W90" s="256">
        <v>82</v>
      </c>
      <c r="X90" s="274">
        <f>SUM(Z90:AN90)</f>
        <v>66.400000000000006</v>
      </c>
      <c r="Y90" s="275" t="s">
        <v>267</v>
      </c>
      <c r="Z90" s="247"/>
      <c r="AA90" s="169"/>
      <c r="AB90" s="169"/>
      <c r="AC90" s="169"/>
      <c r="AD90" s="169"/>
      <c r="AE90" s="169">
        <v>31</v>
      </c>
      <c r="AF90" s="169">
        <v>35.4</v>
      </c>
      <c r="AG90" s="64"/>
      <c r="AH90" s="64"/>
      <c r="AI90" s="64"/>
      <c r="AJ90" s="64"/>
      <c r="AK90" s="64"/>
      <c r="AL90" s="64"/>
      <c r="AM90" s="64"/>
      <c r="AN90" s="49"/>
    </row>
    <row r="91" spans="2:40" x14ac:dyDescent="0.25">
      <c r="B91" s="220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181"/>
      <c r="S91" s="219"/>
      <c r="T91" s="220"/>
      <c r="V91" s="37"/>
      <c r="W91" s="256">
        <v>83</v>
      </c>
      <c r="X91" s="252">
        <f>SUM(Z91:AM91)</f>
        <v>65.400000000000006</v>
      </c>
      <c r="Y91" s="253" t="s">
        <v>177</v>
      </c>
      <c r="Z91" s="246"/>
      <c r="AA91" s="154"/>
      <c r="AB91" s="49">
        <v>13</v>
      </c>
      <c r="AC91" s="49">
        <v>21.4</v>
      </c>
      <c r="AD91" s="49">
        <v>31</v>
      </c>
      <c r="AE91" s="49"/>
      <c r="AF91" s="169"/>
      <c r="AG91" s="148"/>
      <c r="AH91" s="148"/>
      <c r="AI91" s="148"/>
      <c r="AJ91" s="148"/>
      <c r="AK91" s="148"/>
      <c r="AL91" s="148"/>
      <c r="AM91" s="148"/>
      <c r="AN91" s="64"/>
    </row>
    <row r="92" spans="2:40" x14ac:dyDescent="0.25">
      <c r="B92" s="19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81"/>
      <c r="S92" s="81"/>
      <c r="T92" s="193"/>
      <c r="V92" s="37"/>
      <c r="W92" s="256">
        <v>84</v>
      </c>
      <c r="X92" s="252">
        <f>SUM(Z92:AM92)</f>
        <v>64.599999999999994</v>
      </c>
      <c r="Y92" s="253" t="s">
        <v>106</v>
      </c>
      <c r="Z92" s="246"/>
      <c r="AA92" s="154"/>
      <c r="AB92" s="49">
        <v>25</v>
      </c>
      <c r="AC92" s="49">
        <v>39.6</v>
      </c>
      <c r="AD92" s="49"/>
      <c r="AE92" s="49"/>
      <c r="AF92" s="169"/>
      <c r="AG92" s="64"/>
      <c r="AH92" s="64"/>
      <c r="AI92" s="64"/>
      <c r="AJ92" s="64"/>
      <c r="AK92" s="64"/>
      <c r="AL92" s="64"/>
      <c r="AM92" s="64"/>
      <c r="AN92" s="64"/>
    </row>
    <row r="93" spans="2:40" ht="15.75" x14ac:dyDescent="0.25">
      <c r="B93" s="19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81"/>
      <c r="S93" s="81"/>
      <c r="T93" s="193"/>
      <c r="V93" s="37"/>
      <c r="W93" s="256">
        <v>85</v>
      </c>
      <c r="X93" s="250">
        <f>SUM(Z93:AM93)</f>
        <v>61.8</v>
      </c>
      <c r="Y93" s="251" t="s">
        <v>87</v>
      </c>
      <c r="Z93" s="246"/>
      <c r="AA93" s="154"/>
      <c r="AB93" s="49"/>
      <c r="AC93" s="49"/>
      <c r="AD93" s="49">
        <v>61.8</v>
      </c>
      <c r="AE93" s="49"/>
      <c r="AF93" s="49"/>
      <c r="AG93" s="64"/>
      <c r="AH93" s="64"/>
      <c r="AI93" s="64"/>
      <c r="AJ93" s="64"/>
      <c r="AK93" s="64"/>
      <c r="AL93" s="64"/>
      <c r="AM93" s="64"/>
      <c r="AN93" s="64"/>
    </row>
    <row r="94" spans="2:40" x14ac:dyDescent="0.25">
      <c r="V94" s="37"/>
      <c r="W94" s="256">
        <v>86</v>
      </c>
      <c r="X94" s="284">
        <f>SUM(Z94:AM94)</f>
        <v>59.9</v>
      </c>
      <c r="Y94" s="283" t="s">
        <v>271</v>
      </c>
      <c r="Z94" s="246"/>
      <c r="AA94" s="154"/>
      <c r="AB94" s="49"/>
      <c r="AC94" s="49"/>
      <c r="AD94" s="49"/>
      <c r="AE94" s="49"/>
      <c r="AF94" s="49">
        <v>59.9</v>
      </c>
      <c r="AG94" s="49"/>
      <c r="AH94" s="49"/>
      <c r="AI94" s="49"/>
      <c r="AJ94" s="49"/>
      <c r="AK94" s="49"/>
      <c r="AL94" s="49"/>
      <c r="AM94" s="49"/>
      <c r="AN94" s="64"/>
    </row>
    <row r="95" spans="2:40" ht="15.75" x14ac:dyDescent="0.25">
      <c r="V95" s="37"/>
      <c r="W95" s="256">
        <v>87</v>
      </c>
      <c r="X95" s="250">
        <f>SUM(Z95:AM95)</f>
        <v>59</v>
      </c>
      <c r="Y95" s="251" t="s">
        <v>10</v>
      </c>
      <c r="Z95" s="246"/>
      <c r="AA95" s="151"/>
      <c r="AB95" s="61">
        <v>59</v>
      </c>
      <c r="AC95" s="61"/>
      <c r="AD95" s="61"/>
      <c r="AE95" s="61"/>
      <c r="AF95" s="61"/>
      <c r="AG95" s="64"/>
      <c r="AH95" s="64"/>
      <c r="AI95" s="64"/>
      <c r="AJ95" s="64"/>
      <c r="AK95" s="64"/>
      <c r="AL95" s="64"/>
      <c r="AM95" s="64"/>
      <c r="AN95" s="148"/>
    </row>
    <row r="96" spans="2:40" x14ac:dyDescent="0.25">
      <c r="V96" s="37"/>
      <c r="W96" s="256">
        <v>88</v>
      </c>
      <c r="X96" s="270">
        <f>SUM(Z96:AN96)</f>
        <v>53.8</v>
      </c>
      <c r="Y96" s="271" t="s">
        <v>281</v>
      </c>
      <c r="Z96" s="247"/>
      <c r="AA96" s="169"/>
      <c r="AB96" s="169"/>
      <c r="AC96" s="169"/>
      <c r="AD96" s="169"/>
      <c r="AE96" s="169">
        <v>21</v>
      </c>
      <c r="AF96" s="169">
        <v>32.799999999999997</v>
      </c>
      <c r="AG96" s="148"/>
      <c r="AH96" s="148"/>
      <c r="AI96" s="148"/>
      <c r="AJ96" s="148"/>
      <c r="AK96" s="148"/>
      <c r="AL96" s="148"/>
      <c r="AM96" s="148"/>
      <c r="AN96" s="64"/>
    </row>
    <row r="97" spans="22:40" ht="15.75" x14ac:dyDescent="0.25">
      <c r="V97" s="37"/>
      <c r="W97" s="256">
        <v>89</v>
      </c>
      <c r="X97" s="250">
        <f>SUM(Z97:AM97)</f>
        <v>52.6</v>
      </c>
      <c r="Y97" s="251" t="s">
        <v>45</v>
      </c>
      <c r="Z97" s="246"/>
      <c r="AA97" s="154"/>
      <c r="AB97" s="49">
        <v>2</v>
      </c>
      <c r="AC97" s="49">
        <v>50.6</v>
      </c>
      <c r="AD97" s="49"/>
      <c r="AE97" s="61"/>
      <c r="AF97" s="169"/>
      <c r="AG97" s="49"/>
      <c r="AH97" s="49"/>
      <c r="AI97" s="49"/>
      <c r="AJ97" s="49"/>
      <c r="AK97" s="49"/>
      <c r="AL97" s="49"/>
      <c r="AM97" s="49"/>
      <c r="AN97" s="64"/>
    </row>
    <row r="98" spans="22:40" ht="15.75" x14ac:dyDescent="0.25">
      <c r="V98" s="37"/>
      <c r="W98" s="256">
        <v>90</v>
      </c>
      <c r="X98" s="250">
        <f>SUM(Z98:AM98)</f>
        <v>51</v>
      </c>
      <c r="Y98" s="251" t="s">
        <v>46</v>
      </c>
      <c r="Z98" s="246"/>
      <c r="AA98" s="154"/>
      <c r="AB98" s="49"/>
      <c r="AC98" s="49"/>
      <c r="AD98" s="49">
        <v>30</v>
      </c>
      <c r="AE98" s="49">
        <v>21</v>
      </c>
      <c r="AF98" s="49"/>
      <c r="AG98" s="49"/>
      <c r="AH98" s="49"/>
      <c r="AI98" s="49"/>
      <c r="AJ98" s="49"/>
      <c r="AK98" s="49"/>
      <c r="AL98" s="49"/>
      <c r="AM98" s="49"/>
      <c r="AN98" s="148"/>
    </row>
    <row r="99" spans="22:40" x14ac:dyDescent="0.25">
      <c r="V99" s="37"/>
      <c r="W99" s="256">
        <v>91</v>
      </c>
      <c r="X99" s="270">
        <f>SUM(Z99:AN99)</f>
        <v>50.4</v>
      </c>
      <c r="Y99" s="271" t="s">
        <v>269</v>
      </c>
      <c r="Z99" s="247"/>
      <c r="AA99" s="169"/>
      <c r="AB99" s="169"/>
      <c r="AC99" s="169"/>
      <c r="AD99" s="169"/>
      <c r="AE99" s="65">
        <v>18</v>
      </c>
      <c r="AF99" s="169">
        <v>32.4</v>
      </c>
      <c r="AG99" s="49"/>
      <c r="AH99" s="49"/>
      <c r="AI99" s="49"/>
      <c r="AJ99" s="49"/>
      <c r="AK99" s="49"/>
      <c r="AL99" s="49"/>
      <c r="AM99" s="49"/>
      <c r="AN99" s="148"/>
    </row>
    <row r="100" spans="22:40" x14ac:dyDescent="0.25">
      <c r="V100" s="37"/>
      <c r="W100" s="256">
        <v>92</v>
      </c>
      <c r="X100" s="292">
        <f>SUM(Z100:AM100)</f>
        <v>48.2</v>
      </c>
      <c r="Y100" s="283" t="s">
        <v>314</v>
      </c>
      <c r="Z100" s="247"/>
      <c r="AA100" s="169"/>
      <c r="AB100" s="169"/>
      <c r="AC100" s="169"/>
      <c r="AD100" s="169"/>
      <c r="AE100" s="169"/>
      <c r="AF100" s="49">
        <v>48.2</v>
      </c>
      <c r="AG100" s="148"/>
      <c r="AH100" s="148"/>
      <c r="AI100" s="148"/>
      <c r="AJ100" s="148"/>
      <c r="AK100" s="148"/>
      <c r="AL100" s="148"/>
      <c r="AM100" s="148"/>
      <c r="AN100" s="148"/>
    </row>
    <row r="101" spans="22:40" ht="15.75" x14ac:dyDescent="0.25">
      <c r="V101" s="37"/>
      <c r="W101" s="256">
        <v>93</v>
      </c>
      <c r="X101" s="250">
        <f>SUM(Z101:AM101)</f>
        <v>46.4</v>
      </c>
      <c r="Y101" s="251" t="s">
        <v>39</v>
      </c>
      <c r="Z101" s="246"/>
      <c r="AA101" s="154"/>
      <c r="AB101" s="49"/>
      <c r="AC101" s="49"/>
      <c r="AD101" s="49">
        <v>46.4</v>
      </c>
      <c r="AE101" s="49"/>
      <c r="AF101" s="169"/>
      <c r="AG101" s="64"/>
      <c r="AH101" s="64"/>
      <c r="AI101" s="64"/>
      <c r="AJ101" s="64"/>
      <c r="AK101" s="64"/>
      <c r="AL101" s="64"/>
      <c r="AM101" s="64"/>
      <c r="AN101" s="148"/>
    </row>
    <row r="102" spans="22:40" ht="15.75" x14ac:dyDescent="0.25">
      <c r="V102" s="37"/>
      <c r="W102" s="256">
        <v>94</v>
      </c>
      <c r="X102" s="250">
        <f>SUM(Z102:AM102)</f>
        <v>44.6</v>
      </c>
      <c r="Y102" s="251" t="s">
        <v>283</v>
      </c>
      <c r="Z102" s="246"/>
      <c r="AA102" s="154"/>
      <c r="AB102" s="49"/>
      <c r="AC102" s="49"/>
      <c r="AD102" s="49"/>
      <c r="AE102" s="169">
        <v>44.6</v>
      </c>
      <c r="AF102" s="49"/>
      <c r="AG102" s="64"/>
      <c r="AH102" s="64"/>
      <c r="AI102" s="64"/>
      <c r="AJ102" s="64"/>
      <c r="AK102" s="64"/>
      <c r="AL102" s="64"/>
      <c r="AM102" s="64"/>
      <c r="AN102" s="148"/>
    </row>
    <row r="103" spans="22:40" x14ac:dyDescent="0.25">
      <c r="V103" s="37"/>
      <c r="W103" s="256">
        <v>95</v>
      </c>
      <c r="X103" s="255">
        <f>SUM(Z103:AN103)</f>
        <v>44</v>
      </c>
      <c r="Y103" s="253" t="s">
        <v>257</v>
      </c>
      <c r="Z103" s="247"/>
      <c r="AA103" s="169"/>
      <c r="AB103" s="169"/>
      <c r="AC103" s="169"/>
      <c r="AD103" s="169">
        <v>44</v>
      </c>
      <c r="AE103" s="49"/>
      <c r="AF103" s="169"/>
      <c r="AG103" s="64"/>
      <c r="AH103" s="64"/>
      <c r="AI103" s="64"/>
      <c r="AJ103" s="64"/>
      <c r="AK103" s="64"/>
      <c r="AL103" s="64"/>
      <c r="AM103" s="64"/>
      <c r="AN103" s="148"/>
    </row>
    <row r="104" spans="22:40" x14ac:dyDescent="0.25">
      <c r="V104" s="37"/>
      <c r="W104" s="256">
        <v>96</v>
      </c>
      <c r="X104" s="292">
        <f>SUM(Z104:AM104)</f>
        <v>42.9</v>
      </c>
      <c r="Y104" s="283" t="s">
        <v>319</v>
      </c>
      <c r="Z104" s="247"/>
      <c r="AA104" s="169"/>
      <c r="AB104" s="169"/>
      <c r="AC104" s="169"/>
      <c r="AD104" s="169"/>
      <c r="AE104" s="49"/>
      <c r="AF104" s="169">
        <v>42.9</v>
      </c>
      <c r="AG104" s="148"/>
      <c r="AH104" s="148"/>
      <c r="AI104" s="148"/>
      <c r="AJ104" s="148"/>
      <c r="AK104" s="148"/>
      <c r="AL104" s="148"/>
      <c r="AM104" s="148"/>
      <c r="AN104" s="148"/>
    </row>
    <row r="105" spans="22:40" x14ac:dyDescent="0.25">
      <c r="V105" s="37"/>
      <c r="W105" s="256">
        <v>97</v>
      </c>
      <c r="X105" s="284">
        <f>SUM(Z105:AM105)</f>
        <v>42.6</v>
      </c>
      <c r="Y105" s="283" t="s">
        <v>295</v>
      </c>
      <c r="Z105" s="247"/>
      <c r="AA105" s="169"/>
      <c r="AB105" s="169"/>
      <c r="AC105" s="169"/>
      <c r="AD105" s="169"/>
      <c r="AE105" s="169"/>
      <c r="AF105" s="49">
        <v>42.6</v>
      </c>
      <c r="AG105" s="148"/>
      <c r="AH105" s="148"/>
      <c r="AI105" s="148"/>
      <c r="AJ105" s="148"/>
      <c r="AK105" s="148"/>
      <c r="AL105" s="148"/>
      <c r="AM105" s="148"/>
      <c r="AN105" s="148"/>
    </row>
    <row r="106" spans="22:40" x14ac:dyDescent="0.25">
      <c r="V106" s="37"/>
      <c r="W106" s="256">
        <v>98</v>
      </c>
      <c r="X106" s="284">
        <f>SUM(Z106:AM106)</f>
        <v>41.3</v>
      </c>
      <c r="Y106" s="271" t="s">
        <v>166</v>
      </c>
      <c r="Z106" s="247"/>
      <c r="AA106" s="170"/>
      <c r="AB106" s="169"/>
      <c r="AC106" s="169"/>
      <c r="AD106" s="169"/>
      <c r="AE106" s="169"/>
      <c r="AF106" s="169">
        <v>41.3</v>
      </c>
      <c r="AG106" s="64"/>
      <c r="AH106" s="64"/>
      <c r="AI106" s="64"/>
      <c r="AJ106" s="64"/>
      <c r="AK106" s="64"/>
      <c r="AL106" s="64"/>
      <c r="AM106" s="64"/>
      <c r="AN106" s="148"/>
    </row>
    <row r="107" spans="22:40" x14ac:dyDescent="0.25">
      <c r="V107" s="37"/>
      <c r="W107" s="256">
        <v>99</v>
      </c>
      <c r="X107" s="252">
        <f>SUM(Z107:AM107)</f>
        <v>40</v>
      </c>
      <c r="Y107" s="253" t="s">
        <v>105</v>
      </c>
      <c r="Z107" s="246"/>
      <c r="AA107" s="154"/>
      <c r="AB107" s="49">
        <v>25</v>
      </c>
      <c r="AC107" s="49">
        <v>15</v>
      </c>
      <c r="AD107" s="49"/>
      <c r="AE107" s="169"/>
      <c r="AF107" s="49"/>
      <c r="AG107" s="64"/>
      <c r="AH107" s="64"/>
      <c r="AI107" s="64"/>
      <c r="AJ107" s="64"/>
      <c r="AK107" s="64"/>
      <c r="AL107" s="64"/>
      <c r="AM107" s="64"/>
      <c r="AN107" s="148"/>
    </row>
    <row r="108" spans="22:40" x14ac:dyDescent="0.25">
      <c r="V108" s="37"/>
      <c r="W108" s="256">
        <v>100</v>
      </c>
      <c r="X108" s="270">
        <f>SUM(Z108:AN108)</f>
        <v>37.299999999999997</v>
      </c>
      <c r="Y108" s="271" t="s">
        <v>240</v>
      </c>
      <c r="Z108" s="247"/>
      <c r="AA108" s="169"/>
      <c r="AB108" s="169"/>
      <c r="AC108" s="169"/>
      <c r="AD108" s="169">
        <v>1</v>
      </c>
      <c r="AE108" s="169">
        <v>15.6</v>
      </c>
      <c r="AF108" s="169">
        <v>20.7</v>
      </c>
      <c r="AG108" s="148"/>
      <c r="AH108" s="148"/>
      <c r="AI108" s="148"/>
      <c r="AJ108" s="148"/>
      <c r="AK108" s="148"/>
      <c r="AL108" s="148"/>
      <c r="AM108" s="148"/>
      <c r="AN108" s="148"/>
    </row>
    <row r="109" spans="22:40" x14ac:dyDescent="0.25">
      <c r="V109" s="37"/>
      <c r="W109" s="256">
        <v>101</v>
      </c>
      <c r="X109" s="255">
        <f>SUM(Z109:AN109)</f>
        <v>37</v>
      </c>
      <c r="Y109" s="253" t="s">
        <v>279</v>
      </c>
      <c r="Z109" s="247"/>
      <c r="AA109" s="169"/>
      <c r="AB109" s="169"/>
      <c r="AC109" s="169"/>
      <c r="AD109" s="169"/>
      <c r="AE109" s="169">
        <v>37</v>
      </c>
      <c r="AF109" s="49"/>
      <c r="AG109" s="148"/>
      <c r="AH109" s="148"/>
      <c r="AI109" s="148"/>
      <c r="AJ109" s="148"/>
      <c r="AK109" s="148"/>
      <c r="AL109" s="148"/>
      <c r="AM109" s="148"/>
      <c r="AN109" s="148"/>
    </row>
    <row r="110" spans="22:40" x14ac:dyDescent="0.25">
      <c r="V110" s="37"/>
      <c r="W110" s="256">
        <v>102</v>
      </c>
      <c r="X110" s="274">
        <f>SUM(Z110:AN110)</f>
        <v>37</v>
      </c>
      <c r="Y110" s="275" t="s">
        <v>290</v>
      </c>
      <c r="Z110" s="247"/>
      <c r="AA110" s="171"/>
      <c r="AB110" s="171"/>
      <c r="AC110" s="171"/>
      <c r="AD110" s="171"/>
      <c r="AE110" s="171">
        <v>21</v>
      </c>
      <c r="AF110" s="171">
        <v>16</v>
      </c>
      <c r="AG110" s="164"/>
      <c r="AH110" s="164"/>
      <c r="AI110" s="164"/>
      <c r="AJ110" s="164"/>
      <c r="AK110" s="164"/>
      <c r="AL110" s="164"/>
      <c r="AM110" s="164"/>
      <c r="AN110" s="164"/>
    </row>
    <row r="111" spans="22:40" x14ac:dyDescent="0.25">
      <c r="V111" s="37"/>
      <c r="W111" s="256">
        <v>103</v>
      </c>
      <c r="X111" s="252">
        <f>SUM(Z111:AN111)</f>
        <v>36.9</v>
      </c>
      <c r="Y111" s="253" t="s">
        <v>176</v>
      </c>
      <c r="Z111" s="247"/>
      <c r="AA111" s="170"/>
      <c r="AB111" s="169"/>
      <c r="AC111" s="169"/>
      <c r="AD111" s="169">
        <v>36.9</v>
      </c>
      <c r="AE111" s="49"/>
      <c r="AF111" s="169"/>
      <c r="AG111" s="148"/>
      <c r="AH111" s="148"/>
      <c r="AI111" s="148"/>
      <c r="AJ111" s="148"/>
      <c r="AK111" s="148"/>
      <c r="AL111" s="148"/>
      <c r="AM111" s="148"/>
      <c r="AN111" s="148"/>
    </row>
    <row r="112" spans="22:40" ht="15.75" x14ac:dyDescent="0.25">
      <c r="V112" s="37"/>
      <c r="W112" s="256">
        <v>104</v>
      </c>
      <c r="X112" s="250">
        <f>SUM(Z112:AM112)</f>
        <v>35.200000000000003</v>
      </c>
      <c r="Y112" s="251" t="s">
        <v>118</v>
      </c>
      <c r="Z112" s="246"/>
      <c r="AA112" s="154"/>
      <c r="AB112" s="49">
        <v>35.200000000000003</v>
      </c>
      <c r="AC112" s="49"/>
      <c r="AD112" s="49"/>
      <c r="AE112" s="49"/>
      <c r="AF112" s="49"/>
      <c r="AG112" s="148"/>
      <c r="AH112" s="148"/>
      <c r="AI112" s="148"/>
      <c r="AJ112" s="148"/>
      <c r="AK112" s="148"/>
      <c r="AL112" s="148"/>
      <c r="AM112" s="148"/>
      <c r="AN112" s="148"/>
    </row>
    <row r="113" spans="22:40" x14ac:dyDescent="0.25">
      <c r="V113" s="37"/>
      <c r="W113" s="256">
        <v>105</v>
      </c>
      <c r="X113" s="255">
        <f>SUM(Z113:AN113)</f>
        <v>30</v>
      </c>
      <c r="Y113" s="253" t="s">
        <v>244</v>
      </c>
      <c r="Z113" s="247"/>
      <c r="AA113" s="169"/>
      <c r="AB113" s="169"/>
      <c r="AC113" s="169"/>
      <c r="AD113" s="169">
        <v>30</v>
      </c>
      <c r="AE113" s="49"/>
      <c r="AF113" s="169"/>
      <c r="AG113" s="148"/>
      <c r="AH113" s="148"/>
      <c r="AI113" s="148"/>
      <c r="AJ113" s="148"/>
      <c r="AK113" s="148"/>
      <c r="AL113" s="148"/>
      <c r="AM113" s="148"/>
      <c r="AN113" s="148"/>
    </row>
    <row r="114" spans="22:40" x14ac:dyDescent="0.25">
      <c r="V114" s="37"/>
      <c r="W114" s="256">
        <v>106</v>
      </c>
      <c r="X114" s="255">
        <f>SUM(Z114:AN114)</f>
        <v>26</v>
      </c>
      <c r="Y114" s="253" t="s">
        <v>280</v>
      </c>
      <c r="Z114" s="247"/>
      <c r="AA114" s="169"/>
      <c r="AB114" s="169"/>
      <c r="AC114" s="169"/>
      <c r="AD114" s="169"/>
      <c r="AE114" s="169">
        <v>26</v>
      </c>
      <c r="AF114" s="169"/>
      <c r="AG114" s="148"/>
      <c r="AH114" s="148"/>
      <c r="AI114" s="148"/>
      <c r="AJ114" s="148"/>
      <c r="AK114" s="148"/>
      <c r="AL114" s="148"/>
      <c r="AM114" s="148"/>
      <c r="AN114" s="148"/>
    </row>
    <row r="115" spans="22:40" ht="15.75" x14ac:dyDescent="0.25">
      <c r="V115" s="37"/>
      <c r="W115" s="256">
        <v>107</v>
      </c>
      <c r="X115" s="250">
        <f t="shared" ref="X115:X120" si="19">SUM(Z115:AM115)</f>
        <v>25.6</v>
      </c>
      <c r="Y115" s="251" t="s">
        <v>277</v>
      </c>
      <c r="Z115" s="246"/>
      <c r="AA115" s="154"/>
      <c r="AB115" s="49"/>
      <c r="AC115" s="49"/>
      <c r="AD115" s="49"/>
      <c r="AE115" s="169">
        <v>25.6</v>
      </c>
      <c r="AF115" s="169"/>
      <c r="AG115" s="148"/>
      <c r="AH115" s="148"/>
      <c r="AI115" s="148"/>
      <c r="AJ115" s="148"/>
      <c r="AK115" s="148"/>
      <c r="AL115" s="148"/>
      <c r="AM115" s="148"/>
      <c r="AN115" s="148"/>
    </row>
    <row r="116" spans="22:40" x14ac:dyDescent="0.25">
      <c r="V116" s="37"/>
      <c r="W116" s="256">
        <v>110</v>
      </c>
      <c r="X116" s="252">
        <f t="shared" si="19"/>
        <v>25</v>
      </c>
      <c r="Y116" s="253" t="s">
        <v>115</v>
      </c>
      <c r="Z116" s="246"/>
      <c r="AA116" s="154"/>
      <c r="AB116" s="49">
        <v>25</v>
      </c>
      <c r="AC116" s="49"/>
      <c r="AD116" s="49"/>
      <c r="AE116" s="49"/>
      <c r="AF116" s="49"/>
      <c r="AG116" s="148"/>
      <c r="AH116" s="148"/>
      <c r="AI116" s="148"/>
      <c r="AJ116" s="148"/>
      <c r="AK116" s="148"/>
      <c r="AL116" s="148"/>
      <c r="AM116" s="148"/>
      <c r="AN116" s="148"/>
    </row>
    <row r="117" spans="22:40" ht="15.75" x14ac:dyDescent="0.25">
      <c r="V117" s="37"/>
      <c r="W117" s="256">
        <v>108</v>
      </c>
      <c r="X117" s="250">
        <f t="shared" si="19"/>
        <v>24.4</v>
      </c>
      <c r="Y117" s="251" t="s">
        <v>102</v>
      </c>
      <c r="Z117" s="246"/>
      <c r="AA117" s="154"/>
      <c r="AB117" s="49">
        <v>24.4</v>
      </c>
      <c r="AC117" s="49"/>
      <c r="AD117" s="49"/>
      <c r="AE117" s="169"/>
      <c r="AF117" s="169"/>
      <c r="AG117" s="148"/>
      <c r="AH117" s="148"/>
      <c r="AI117" s="148"/>
      <c r="AJ117" s="148"/>
      <c r="AK117" s="148"/>
      <c r="AL117" s="148"/>
      <c r="AM117" s="148"/>
      <c r="AN117" s="148"/>
    </row>
    <row r="118" spans="22:40" ht="15.75" x14ac:dyDescent="0.25">
      <c r="V118" s="37"/>
      <c r="W118" s="256">
        <v>109</v>
      </c>
      <c r="X118" s="250">
        <f t="shared" si="19"/>
        <v>21.8</v>
      </c>
      <c r="Y118" s="251" t="s">
        <v>73</v>
      </c>
      <c r="Z118" s="246"/>
      <c r="AA118" s="154"/>
      <c r="AB118" s="49">
        <v>21.8</v>
      </c>
      <c r="AC118" s="49"/>
      <c r="AD118" s="49"/>
      <c r="AE118" s="49"/>
      <c r="AF118" s="49"/>
      <c r="AG118" s="148"/>
      <c r="AH118" s="148"/>
      <c r="AI118" s="148"/>
      <c r="AJ118" s="148"/>
      <c r="AK118" s="148"/>
      <c r="AL118" s="148"/>
      <c r="AM118" s="148"/>
      <c r="AN118" s="148"/>
    </row>
    <row r="119" spans="22:40" x14ac:dyDescent="0.25">
      <c r="V119" s="37"/>
      <c r="W119" s="256">
        <v>111</v>
      </c>
      <c r="X119" s="284">
        <f t="shared" si="19"/>
        <v>21</v>
      </c>
      <c r="Y119" s="283" t="s">
        <v>294</v>
      </c>
      <c r="Z119" s="247"/>
      <c r="AA119" s="170"/>
      <c r="AB119" s="169"/>
      <c r="AC119" s="169"/>
      <c r="AD119" s="169"/>
      <c r="AE119" s="169"/>
      <c r="AF119" s="169">
        <v>21</v>
      </c>
      <c r="AG119" s="148"/>
      <c r="AH119" s="148"/>
      <c r="AI119" s="148"/>
      <c r="AJ119" s="148"/>
      <c r="AK119" s="148"/>
      <c r="AL119" s="148"/>
      <c r="AM119" s="148"/>
      <c r="AN119" s="148"/>
    </row>
    <row r="120" spans="22:40" ht="15.75" x14ac:dyDescent="0.25">
      <c r="V120" s="37"/>
      <c r="W120" s="256">
        <v>112</v>
      </c>
      <c r="X120" s="269">
        <f t="shared" si="19"/>
        <v>20.7</v>
      </c>
      <c r="Y120" s="283" t="s">
        <v>296</v>
      </c>
      <c r="Z120" s="246"/>
      <c r="AA120" s="154"/>
      <c r="AB120" s="49"/>
      <c r="AC120" s="49"/>
      <c r="AD120" s="49"/>
      <c r="AE120" s="49"/>
      <c r="AF120" s="49">
        <v>20.7</v>
      </c>
      <c r="AG120" s="148"/>
      <c r="AH120" s="148"/>
      <c r="AI120" s="148"/>
      <c r="AJ120" s="148"/>
      <c r="AK120" s="148"/>
      <c r="AL120" s="148"/>
      <c r="AM120" s="148"/>
      <c r="AN120" s="148"/>
    </row>
    <row r="121" spans="22:40" x14ac:dyDescent="0.25">
      <c r="V121" s="37"/>
      <c r="W121" s="256">
        <v>113</v>
      </c>
      <c r="X121" s="255">
        <f>SUM(Z121:AN121)</f>
        <v>17</v>
      </c>
      <c r="Y121" s="253" t="s">
        <v>239</v>
      </c>
      <c r="Z121" s="247"/>
      <c r="AA121" s="169"/>
      <c r="AB121" s="169"/>
      <c r="AC121" s="169"/>
      <c r="AD121" s="169">
        <v>17</v>
      </c>
      <c r="AE121" s="169"/>
      <c r="AF121" s="169"/>
      <c r="AG121" s="148"/>
      <c r="AH121" s="148"/>
      <c r="AI121" s="148"/>
      <c r="AJ121" s="148"/>
      <c r="AK121" s="148"/>
      <c r="AL121" s="148"/>
      <c r="AM121" s="148"/>
      <c r="AN121" s="148"/>
    </row>
    <row r="122" spans="22:40" x14ac:dyDescent="0.25">
      <c r="V122" s="37"/>
      <c r="W122" s="256">
        <v>114</v>
      </c>
      <c r="X122" s="252">
        <f>SUM(Z122:AM122)</f>
        <v>16</v>
      </c>
      <c r="Y122" s="253" t="s">
        <v>107</v>
      </c>
      <c r="Z122" s="246"/>
      <c r="AA122" s="154"/>
      <c r="AB122" s="49">
        <v>16</v>
      </c>
      <c r="AC122" s="49"/>
      <c r="AD122" s="49"/>
      <c r="AE122" s="169"/>
      <c r="AF122" s="169"/>
      <c r="AG122" s="148"/>
      <c r="AH122" s="148"/>
      <c r="AI122" s="148"/>
      <c r="AJ122" s="148"/>
      <c r="AK122" s="148"/>
      <c r="AL122" s="148"/>
      <c r="AM122" s="148"/>
      <c r="AN122" s="148"/>
    </row>
    <row r="123" spans="22:40" x14ac:dyDescent="0.25">
      <c r="V123" s="37"/>
      <c r="W123" s="256">
        <v>115</v>
      </c>
      <c r="X123" s="252">
        <f>SUM(Z123:AM123)</f>
        <v>14</v>
      </c>
      <c r="Y123" s="253" t="s">
        <v>109</v>
      </c>
      <c r="Z123" s="246"/>
      <c r="AA123" s="154"/>
      <c r="AB123" s="49">
        <v>14</v>
      </c>
      <c r="AC123" s="49"/>
      <c r="AD123" s="49"/>
      <c r="AE123" s="169"/>
      <c r="AF123" s="169"/>
      <c r="AG123" s="148"/>
      <c r="AH123" s="148"/>
      <c r="AI123" s="148"/>
      <c r="AJ123" s="148"/>
      <c r="AK123" s="148"/>
      <c r="AL123" s="148"/>
      <c r="AM123" s="148"/>
      <c r="AN123" s="148"/>
    </row>
    <row r="124" spans="22:40" x14ac:dyDescent="0.25">
      <c r="V124" s="37"/>
      <c r="W124" s="256">
        <v>116</v>
      </c>
      <c r="X124" s="255">
        <f>SUM(Z124:AN124)</f>
        <v>11</v>
      </c>
      <c r="Y124" s="253" t="s">
        <v>293</v>
      </c>
      <c r="Z124" s="247"/>
      <c r="AA124" s="169"/>
      <c r="AB124" s="169"/>
      <c r="AC124" s="169"/>
      <c r="AD124" s="169"/>
      <c r="AE124" s="169">
        <v>11</v>
      </c>
      <c r="AF124" s="169"/>
      <c r="AG124" s="148"/>
      <c r="AH124" s="148"/>
      <c r="AI124" s="148"/>
      <c r="AJ124" s="148"/>
      <c r="AK124" s="148"/>
      <c r="AL124" s="148"/>
      <c r="AM124" s="148"/>
      <c r="AN124" s="148"/>
    </row>
    <row r="125" spans="22:40" ht="15.75" x14ac:dyDescent="0.25">
      <c r="V125" s="37"/>
      <c r="W125" s="256">
        <v>117</v>
      </c>
      <c r="X125" s="269">
        <f>SUM(Z125:AM125)</f>
        <v>10.5</v>
      </c>
      <c r="Y125" s="293" t="s">
        <v>316</v>
      </c>
      <c r="Z125" s="246"/>
      <c r="AA125" s="154"/>
      <c r="AB125" s="49"/>
      <c r="AC125" s="49"/>
      <c r="AD125" s="49"/>
      <c r="AE125" s="49"/>
      <c r="AF125" s="169">
        <v>10.5</v>
      </c>
      <c r="AG125" s="148"/>
      <c r="AH125" s="148"/>
      <c r="AI125" s="148"/>
      <c r="AJ125" s="148"/>
      <c r="AK125" s="148"/>
      <c r="AL125" s="148"/>
      <c r="AM125" s="148"/>
      <c r="AN125" s="148"/>
    </row>
    <row r="126" spans="22:40" x14ac:dyDescent="0.25">
      <c r="V126" s="37"/>
      <c r="W126" s="256">
        <v>118</v>
      </c>
      <c r="X126" s="252">
        <f>SUM(Z126:AM126)</f>
        <v>6</v>
      </c>
      <c r="Y126" s="253" t="s">
        <v>184</v>
      </c>
      <c r="Z126" s="246"/>
      <c r="AA126" s="154"/>
      <c r="AB126" s="49">
        <v>6</v>
      </c>
      <c r="AC126" s="49"/>
      <c r="AD126" s="49"/>
      <c r="AE126" s="169"/>
      <c r="AF126" s="169"/>
      <c r="AG126" s="148"/>
      <c r="AH126" s="148"/>
      <c r="AI126" s="148"/>
      <c r="AJ126" s="148"/>
      <c r="AK126" s="148"/>
      <c r="AL126" s="148"/>
      <c r="AM126" s="148"/>
      <c r="AN126" s="148"/>
    </row>
    <row r="127" spans="22:40" x14ac:dyDescent="0.25">
      <c r="W127" s="256">
        <v>119</v>
      </c>
      <c r="X127" s="254">
        <f>SUM(Z127:AN127)</f>
        <v>6</v>
      </c>
      <c r="Y127" s="253" t="s">
        <v>235</v>
      </c>
      <c r="Z127" s="247"/>
      <c r="AA127" s="169"/>
      <c r="AB127" s="169"/>
      <c r="AC127" s="169">
        <v>6</v>
      </c>
      <c r="AD127" s="169"/>
      <c r="AE127" s="169"/>
      <c r="AF127" s="169"/>
      <c r="AG127" s="148"/>
      <c r="AH127" s="148"/>
      <c r="AI127" s="148"/>
      <c r="AJ127" s="148"/>
      <c r="AK127" s="148"/>
      <c r="AL127" s="148"/>
      <c r="AM127" s="148"/>
      <c r="AN127" s="148"/>
    </row>
    <row r="128" spans="22:40" ht="15.75" x14ac:dyDescent="0.25">
      <c r="W128" s="256">
        <v>120</v>
      </c>
      <c r="X128" s="269">
        <f t="shared" ref="X128:X133" si="20">SUM(Z128:AM128)</f>
        <v>4.3</v>
      </c>
      <c r="Y128" s="271" t="s">
        <v>303</v>
      </c>
      <c r="Z128" s="246"/>
      <c r="AA128" s="154"/>
      <c r="AB128" s="49"/>
      <c r="AC128" s="49"/>
      <c r="AD128" s="49"/>
      <c r="AE128" s="61"/>
      <c r="AF128" s="169">
        <v>4.3</v>
      </c>
      <c r="AG128" s="148"/>
      <c r="AH128" s="148"/>
      <c r="AI128" s="148"/>
      <c r="AJ128" s="148"/>
      <c r="AK128" s="148"/>
      <c r="AL128" s="148"/>
      <c r="AM128" s="148"/>
      <c r="AN128" s="148"/>
    </row>
    <row r="129" spans="23:40" ht="15.75" x14ac:dyDescent="0.25">
      <c r="W129" s="256">
        <v>121</v>
      </c>
      <c r="X129" s="250">
        <f t="shared" si="20"/>
        <v>0</v>
      </c>
      <c r="Y129" s="295" t="s">
        <v>86</v>
      </c>
      <c r="Z129" s="246"/>
      <c r="AA129" s="154"/>
      <c r="AB129" s="49"/>
      <c r="AC129" s="49"/>
      <c r="AD129" s="49"/>
      <c r="AE129" s="169"/>
      <c r="AF129" s="49"/>
      <c r="AG129" s="148"/>
      <c r="AH129" s="148"/>
      <c r="AI129" s="148"/>
      <c r="AJ129" s="148"/>
      <c r="AK129" s="148"/>
      <c r="AL129" s="148"/>
      <c r="AM129" s="148"/>
      <c r="AN129" s="148"/>
    </row>
    <row r="130" spans="23:40" ht="15.75" x14ac:dyDescent="0.25">
      <c r="W130" s="256">
        <v>122</v>
      </c>
      <c r="X130" s="250">
        <f t="shared" si="20"/>
        <v>0</v>
      </c>
      <c r="Y130" s="296" t="s">
        <v>120</v>
      </c>
      <c r="Z130" s="246"/>
      <c r="AA130" s="151"/>
      <c r="AB130" s="61"/>
      <c r="AC130" s="61"/>
      <c r="AD130" s="61"/>
      <c r="AE130" s="49"/>
      <c r="AF130" s="49"/>
      <c r="AG130" s="148"/>
      <c r="AH130" s="148"/>
      <c r="AI130" s="148"/>
      <c r="AJ130" s="148"/>
      <c r="AK130" s="148"/>
      <c r="AL130" s="148"/>
      <c r="AM130" s="148"/>
      <c r="AN130" s="148"/>
    </row>
    <row r="131" spans="23:40" ht="15.75" x14ac:dyDescent="0.25">
      <c r="W131" s="256">
        <v>123</v>
      </c>
      <c r="X131" s="250">
        <f t="shared" si="20"/>
        <v>0</v>
      </c>
      <c r="Y131" s="251" t="s">
        <v>38</v>
      </c>
      <c r="Z131" s="246"/>
      <c r="AA131" s="151"/>
      <c r="AB131" s="49"/>
      <c r="AC131" s="49"/>
      <c r="AD131" s="49"/>
      <c r="AE131" s="49"/>
      <c r="AF131" s="169"/>
      <c r="AG131" s="148"/>
      <c r="AH131" s="148"/>
      <c r="AI131" s="148"/>
      <c r="AJ131" s="148"/>
      <c r="AK131" s="148"/>
      <c r="AL131" s="148"/>
      <c r="AM131" s="148"/>
      <c r="AN131" s="148"/>
    </row>
    <row r="132" spans="23:40" ht="15.75" x14ac:dyDescent="0.25">
      <c r="W132" s="256">
        <v>124</v>
      </c>
      <c r="X132" s="250">
        <f t="shared" si="20"/>
        <v>0</v>
      </c>
      <c r="Y132" s="251" t="s">
        <v>34</v>
      </c>
      <c r="Z132" s="246"/>
      <c r="AA132" s="154"/>
      <c r="AB132" s="49"/>
      <c r="AC132" s="49"/>
      <c r="AD132" s="49"/>
      <c r="AE132" s="49"/>
      <c r="AF132" s="169"/>
      <c r="AG132" s="148"/>
      <c r="AH132" s="148"/>
      <c r="AI132" s="148"/>
      <c r="AJ132" s="148"/>
      <c r="AK132" s="148"/>
      <c r="AL132" s="148"/>
      <c r="AM132" s="148"/>
      <c r="AN132" s="148"/>
    </row>
    <row r="133" spans="23:40" x14ac:dyDescent="0.25">
      <c r="W133" s="256">
        <v>125</v>
      </c>
      <c r="X133" s="254">
        <f t="shared" si="20"/>
        <v>0</v>
      </c>
      <c r="Y133" s="169"/>
      <c r="Z133" s="247"/>
      <c r="AA133" s="169"/>
      <c r="AB133" s="169"/>
      <c r="AC133" s="169"/>
      <c r="AD133" s="169"/>
      <c r="AE133" s="49"/>
      <c r="AF133" s="49"/>
      <c r="AG133" s="148"/>
      <c r="AH133" s="148"/>
      <c r="AI133" s="148"/>
      <c r="AJ133" s="148"/>
      <c r="AK133" s="148"/>
      <c r="AL133" s="148"/>
      <c r="AM133" s="148"/>
      <c r="AN133" s="148"/>
    </row>
    <row r="134" spans="23:40" x14ac:dyDescent="0.25">
      <c r="W134" s="285">
        <v>126</v>
      </c>
      <c r="X134" s="286">
        <f>SUM(Z134:AN134)</f>
        <v>0</v>
      </c>
      <c r="Y134" s="36"/>
      <c r="Z134" s="287"/>
      <c r="AA134" s="169"/>
      <c r="AB134" s="169"/>
      <c r="AC134" s="169"/>
      <c r="AD134" s="169"/>
      <c r="AE134" s="169"/>
      <c r="AF134" s="49"/>
      <c r="AG134" s="148"/>
      <c r="AH134" s="148"/>
      <c r="AI134" s="148"/>
      <c r="AJ134" s="148"/>
      <c r="AK134" s="148"/>
      <c r="AL134" s="148"/>
      <c r="AM134" s="148"/>
      <c r="AN134" s="148"/>
    </row>
    <row r="135" spans="23:40" ht="15.75" x14ac:dyDescent="0.25">
      <c r="W135" s="285"/>
      <c r="X135" s="288"/>
      <c r="Y135" s="289"/>
      <c r="Z135" s="140"/>
      <c r="AA135" s="169"/>
      <c r="AB135" s="169"/>
      <c r="AC135" s="169"/>
      <c r="AD135" s="169"/>
      <c r="AE135" s="169"/>
      <c r="AF135" s="148"/>
      <c r="AG135" s="148"/>
      <c r="AH135" s="148"/>
      <c r="AI135" s="148"/>
      <c r="AJ135" s="148"/>
      <c r="AK135" s="148"/>
      <c r="AL135" s="148"/>
      <c r="AM135" s="148"/>
      <c r="AN135" s="148"/>
    </row>
    <row r="136" spans="23:40" ht="15.75" x14ac:dyDescent="0.25">
      <c r="W136" s="285"/>
      <c r="X136" s="288"/>
      <c r="Y136" s="140"/>
      <c r="Z136" s="140"/>
      <c r="AA136" s="169"/>
      <c r="AB136" s="169"/>
      <c r="AC136" s="169"/>
      <c r="AD136" s="169"/>
      <c r="AE136" s="169"/>
      <c r="AF136" s="148"/>
      <c r="AG136" s="148"/>
      <c r="AH136" s="148"/>
      <c r="AI136" s="148"/>
      <c r="AJ136" s="148"/>
      <c r="AK136" s="148"/>
      <c r="AL136" s="148"/>
      <c r="AM136" s="148"/>
      <c r="AN136" s="148"/>
    </row>
    <row r="137" spans="23:40" ht="15.75" x14ac:dyDescent="0.25">
      <c r="W137" s="285"/>
      <c r="X137" s="288"/>
      <c r="Y137" s="140"/>
      <c r="Z137" s="140"/>
      <c r="AA137" s="148"/>
      <c r="AB137" s="148"/>
      <c r="AC137" s="148"/>
      <c r="AD137" s="148"/>
      <c r="AE137" s="169"/>
      <c r="AF137" s="148"/>
      <c r="AG137" s="148"/>
      <c r="AH137" s="148"/>
      <c r="AI137" s="148"/>
      <c r="AJ137" s="148"/>
      <c r="AK137" s="148"/>
      <c r="AL137" s="148"/>
      <c r="AM137" s="148"/>
      <c r="AN137" s="148"/>
    </row>
    <row r="138" spans="23:40" ht="15.75" x14ac:dyDescent="0.25">
      <c r="W138" s="285"/>
      <c r="X138" s="288"/>
      <c r="Y138" s="140"/>
      <c r="Z138" s="140"/>
      <c r="AA138" s="148"/>
      <c r="AB138" s="148"/>
      <c r="AC138" s="148"/>
      <c r="AD138" s="148"/>
      <c r="AE138" s="169"/>
      <c r="AF138" s="148"/>
      <c r="AG138" s="148"/>
      <c r="AH138" s="148"/>
      <c r="AI138" s="148"/>
      <c r="AJ138" s="148"/>
      <c r="AK138" s="148"/>
      <c r="AL138" s="148"/>
      <c r="AM138" s="148"/>
      <c r="AN138" s="148"/>
    </row>
    <row r="139" spans="23:40" ht="15.75" x14ac:dyDescent="0.25">
      <c r="W139" s="285"/>
      <c r="X139" s="288"/>
      <c r="Y139" s="140"/>
      <c r="Z139" s="140"/>
      <c r="AA139" s="148"/>
      <c r="AB139" s="148"/>
      <c r="AC139" s="148"/>
      <c r="AD139" s="148"/>
      <c r="AE139" s="169"/>
      <c r="AF139" s="148"/>
      <c r="AG139" s="148"/>
      <c r="AH139" s="148"/>
      <c r="AI139" s="148"/>
      <c r="AJ139" s="148"/>
      <c r="AK139" s="148"/>
      <c r="AL139" s="148"/>
      <c r="AM139" s="148"/>
      <c r="AN139" s="148"/>
    </row>
    <row r="140" spans="23:40" ht="15.75" x14ac:dyDescent="0.25">
      <c r="W140" s="285"/>
      <c r="X140" s="288"/>
      <c r="Y140" s="238"/>
      <c r="Z140" s="51"/>
      <c r="AG140" s="148"/>
      <c r="AH140" s="148"/>
      <c r="AI140" s="148"/>
      <c r="AJ140" s="148"/>
      <c r="AK140" s="148"/>
      <c r="AL140" s="148"/>
      <c r="AM140" s="148"/>
      <c r="AN140" s="148"/>
    </row>
    <row r="141" spans="23:40" x14ac:dyDescent="0.25">
      <c r="W141" s="290"/>
      <c r="X141" s="51"/>
      <c r="Y141" s="291"/>
      <c r="Z141" s="51"/>
    </row>
    <row r="142" spans="23:40" x14ac:dyDescent="0.25">
      <c r="W142" s="51"/>
      <c r="X142" s="51"/>
      <c r="Y142" s="51"/>
      <c r="Z142" s="51"/>
    </row>
  </sheetData>
  <sortState xmlns:xlrd2="http://schemas.microsoft.com/office/spreadsheetml/2017/richdata2" ref="X9:AF134">
    <sortCondition descending="1" ref="X9"/>
  </sortState>
  <mergeCells count="1">
    <mergeCell ref="B1:S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142"/>
  <sheetViews>
    <sheetView topLeftCell="A31" workbookViewId="0">
      <selection activeCell="H80" sqref="H80"/>
    </sheetView>
  </sheetViews>
  <sheetFormatPr defaultRowHeight="15" x14ac:dyDescent="0.25"/>
  <cols>
    <col min="2" max="2" width="25.5703125" customWidth="1"/>
    <col min="20" max="20" width="32.85546875" customWidth="1"/>
  </cols>
  <sheetData>
    <row r="1" spans="1:40" x14ac:dyDescent="0.25">
      <c r="A1" s="298"/>
      <c r="B1" s="363" t="s">
        <v>321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298"/>
    </row>
    <row r="2" spans="1:40" x14ac:dyDescent="0.25">
      <c r="A2" s="298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298"/>
    </row>
    <row r="3" spans="1:40" x14ac:dyDescent="0.25">
      <c r="A3" s="298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298"/>
    </row>
    <row r="4" spans="1:40" x14ac:dyDescent="0.25">
      <c r="A4" s="298"/>
      <c r="B4" s="298" t="s">
        <v>0</v>
      </c>
      <c r="C4" s="6" t="s">
        <v>48</v>
      </c>
      <c r="D4" s="10"/>
      <c r="E4" s="10"/>
      <c r="F4" s="11"/>
      <c r="G4" s="4" t="s">
        <v>49</v>
      </c>
      <c r="H4" s="5"/>
      <c r="I4" s="5"/>
      <c r="J4" s="5"/>
      <c r="K4" s="5"/>
      <c r="L4" s="3" t="s">
        <v>221</v>
      </c>
      <c r="M4" s="3"/>
      <c r="N4" s="3"/>
      <c r="O4" s="3"/>
      <c r="P4" s="9" t="s">
        <v>57</v>
      </c>
      <c r="Q4" s="7"/>
      <c r="R4" s="161" t="s">
        <v>191</v>
      </c>
      <c r="S4" s="8" t="s">
        <v>59</v>
      </c>
      <c r="T4" s="298"/>
    </row>
    <row r="5" spans="1:40" x14ac:dyDescent="0.25">
      <c r="A5" s="298"/>
      <c r="B5" s="298"/>
      <c r="C5" s="298"/>
      <c r="D5" s="298" t="s">
        <v>75</v>
      </c>
      <c r="E5" s="298" t="s">
        <v>76</v>
      </c>
      <c r="F5" s="298" t="s">
        <v>77</v>
      </c>
      <c r="G5" s="298" t="s">
        <v>50</v>
      </c>
      <c r="H5" s="298"/>
      <c r="I5" s="298"/>
      <c r="J5" s="298"/>
      <c r="K5" s="298"/>
      <c r="L5" s="298"/>
      <c r="M5" s="298"/>
      <c r="N5" s="298"/>
      <c r="O5" s="298"/>
      <c r="P5" s="9"/>
      <c r="Q5" s="7"/>
      <c r="R5" s="161"/>
      <c r="S5" s="298"/>
      <c r="T5" s="298"/>
    </row>
    <row r="6" spans="1:40" x14ac:dyDescent="0.25">
      <c r="A6" s="298"/>
      <c r="B6" s="298"/>
      <c r="C6" s="298"/>
      <c r="D6" s="298"/>
      <c r="E6" s="298"/>
      <c r="F6" s="298"/>
      <c r="G6" s="299" t="s">
        <v>53</v>
      </c>
      <c r="H6" s="298" t="s">
        <v>51</v>
      </c>
      <c r="I6" s="298" t="s">
        <v>52</v>
      </c>
      <c r="J6" s="298" t="s">
        <v>54</v>
      </c>
      <c r="K6" s="298" t="s">
        <v>56</v>
      </c>
      <c r="L6" s="298" t="s">
        <v>51</v>
      </c>
      <c r="M6" s="298" t="s">
        <v>52</v>
      </c>
      <c r="N6" s="298" t="s">
        <v>54</v>
      </c>
      <c r="O6" s="298" t="s">
        <v>56</v>
      </c>
      <c r="P6" s="298" t="s">
        <v>58</v>
      </c>
      <c r="Q6" s="298" t="s">
        <v>56</v>
      </c>
      <c r="R6" s="161"/>
      <c r="S6" s="298"/>
      <c r="T6" s="298"/>
      <c r="X6" s="35"/>
      <c r="Y6" s="36"/>
      <c r="Z6" s="30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2"/>
    </row>
    <row r="7" spans="1:40" ht="15.75" x14ac:dyDescent="0.25">
      <c r="A7" s="298">
        <v>1</v>
      </c>
      <c r="B7" s="309" t="s">
        <v>1</v>
      </c>
      <c r="C7" s="300">
        <v>69</v>
      </c>
      <c r="D7" s="300">
        <v>3.9</v>
      </c>
      <c r="E7" s="300">
        <v>28</v>
      </c>
      <c r="F7" s="300">
        <f>D7*E7</f>
        <v>109.2</v>
      </c>
      <c r="G7" s="300">
        <v>4</v>
      </c>
      <c r="H7" s="300">
        <v>4</v>
      </c>
      <c r="I7" s="300">
        <v>4</v>
      </c>
      <c r="J7" s="300"/>
      <c r="K7" s="300"/>
      <c r="L7" s="300"/>
      <c r="M7" s="300"/>
      <c r="N7" s="300"/>
      <c r="O7" s="300"/>
      <c r="P7" s="300">
        <v>10</v>
      </c>
      <c r="Q7" s="300"/>
      <c r="R7" s="161"/>
      <c r="S7" s="304">
        <f>SUM(F7:R7)+C7</f>
        <v>200.2</v>
      </c>
      <c r="T7" s="309" t="s">
        <v>1</v>
      </c>
      <c r="X7" s="35"/>
      <c r="Y7" s="44" t="s">
        <v>351</v>
      </c>
      <c r="Z7" s="150"/>
      <c r="AA7" s="50"/>
      <c r="AB7" s="50"/>
      <c r="AC7" s="50" t="s">
        <v>301</v>
      </c>
      <c r="AD7" s="50" t="s">
        <v>300</v>
      </c>
      <c r="AE7" s="50" t="s">
        <v>299</v>
      </c>
      <c r="AF7" s="50" t="s">
        <v>298</v>
      </c>
      <c r="AG7" s="50" t="s">
        <v>350</v>
      </c>
      <c r="AH7" s="50"/>
      <c r="AI7" s="50"/>
      <c r="AJ7" s="50"/>
      <c r="AK7" s="50"/>
      <c r="AL7" s="50"/>
      <c r="AM7" s="50"/>
      <c r="AN7" s="50"/>
    </row>
    <row r="8" spans="1:40" ht="15.75" x14ac:dyDescent="0.25">
      <c r="A8" s="298">
        <v>2</v>
      </c>
      <c r="B8" s="309" t="s">
        <v>116</v>
      </c>
      <c r="C8" s="300">
        <v>68</v>
      </c>
      <c r="D8" s="300">
        <v>3.9</v>
      </c>
      <c r="E8" s="300">
        <v>27</v>
      </c>
      <c r="F8" s="300">
        <f t="shared" ref="F8:F16" si="0">PRODUCT(D8*E8)</f>
        <v>105.3</v>
      </c>
      <c r="G8" s="300">
        <v>4</v>
      </c>
      <c r="H8" s="300">
        <v>4</v>
      </c>
      <c r="I8" s="300">
        <v>4</v>
      </c>
      <c r="J8" s="300">
        <v>4</v>
      </c>
      <c r="K8" s="300"/>
      <c r="L8" s="300"/>
      <c r="M8" s="300"/>
      <c r="N8" s="300"/>
      <c r="O8" s="300"/>
      <c r="P8" s="300"/>
      <c r="Q8" s="300"/>
      <c r="R8" s="161"/>
      <c r="S8" s="304">
        <f t="shared" ref="S8:S16" si="1">SUM(F8:R8)+C8</f>
        <v>189.3</v>
      </c>
      <c r="T8" s="309" t="s">
        <v>116</v>
      </c>
      <c r="X8" s="249"/>
      <c r="Z8" s="30"/>
      <c r="AA8" s="46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</row>
    <row r="9" spans="1:40" ht="15.75" x14ac:dyDescent="0.25">
      <c r="A9" s="298">
        <v>3</v>
      </c>
      <c r="B9" s="309" t="s">
        <v>13</v>
      </c>
      <c r="C9" s="300">
        <v>67</v>
      </c>
      <c r="D9" s="300">
        <v>3.9</v>
      </c>
      <c r="E9" s="300">
        <v>26</v>
      </c>
      <c r="F9" s="300">
        <f t="shared" si="0"/>
        <v>101.39999999999999</v>
      </c>
      <c r="G9" s="300">
        <v>4</v>
      </c>
      <c r="H9" s="300">
        <v>4</v>
      </c>
      <c r="I9" s="300"/>
      <c r="J9" s="300"/>
      <c r="K9" s="300"/>
      <c r="L9" s="300"/>
      <c r="M9" s="300"/>
      <c r="N9" s="300"/>
      <c r="O9" s="300"/>
      <c r="P9" s="300"/>
      <c r="Q9" s="300"/>
      <c r="R9" s="161">
        <v>13</v>
      </c>
      <c r="S9" s="304">
        <f t="shared" si="1"/>
        <v>189.39999999999998</v>
      </c>
      <c r="T9" s="309" t="s">
        <v>13</v>
      </c>
      <c r="V9" s="37"/>
      <c r="W9" s="148">
        <v>1</v>
      </c>
      <c r="X9" s="319">
        <f t="shared" ref="X9:X36" si="2">SUM(Z9:AM9)</f>
        <v>1020.6000000000001</v>
      </c>
      <c r="Y9" s="320" t="s">
        <v>116</v>
      </c>
      <c r="Z9" s="246"/>
      <c r="AA9" s="151"/>
      <c r="AB9" s="61"/>
      <c r="AC9" s="61">
        <v>200.9</v>
      </c>
      <c r="AD9" s="61">
        <v>244.3</v>
      </c>
      <c r="AE9" s="61">
        <v>153.6</v>
      </c>
      <c r="AF9" s="61">
        <v>232.5</v>
      </c>
      <c r="AG9" s="61">
        <v>189.3</v>
      </c>
      <c r="AH9" s="62"/>
      <c r="AI9" s="62"/>
      <c r="AJ9" s="62"/>
      <c r="AK9" s="62"/>
      <c r="AL9" s="62"/>
      <c r="AM9" s="62"/>
      <c r="AN9" s="62"/>
    </row>
    <row r="10" spans="1:40" ht="15.75" x14ac:dyDescent="0.25">
      <c r="A10" s="298">
        <v>4</v>
      </c>
      <c r="B10" s="309" t="s">
        <v>332</v>
      </c>
      <c r="C10" s="300">
        <v>66</v>
      </c>
      <c r="D10" s="300">
        <v>3.9</v>
      </c>
      <c r="E10" s="300">
        <v>20</v>
      </c>
      <c r="F10" s="300">
        <f t="shared" si="0"/>
        <v>78</v>
      </c>
      <c r="G10" s="300">
        <v>4</v>
      </c>
      <c r="H10" s="300">
        <v>4</v>
      </c>
      <c r="I10" s="300">
        <v>4</v>
      </c>
      <c r="J10" s="300">
        <v>4</v>
      </c>
      <c r="K10" s="300"/>
      <c r="L10" s="300"/>
      <c r="M10" s="300"/>
      <c r="N10" s="300"/>
      <c r="O10" s="300"/>
      <c r="P10" s="300"/>
      <c r="Q10" s="300"/>
      <c r="R10" s="161"/>
      <c r="S10" s="304">
        <f t="shared" si="1"/>
        <v>160</v>
      </c>
      <c r="T10" s="309" t="s">
        <v>332</v>
      </c>
      <c r="V10" s="37"/>
      <c r="W10" s="148">
        <v>2</v>
      </c>
      <c r="X10" s="319">
        <f t="shared" si="2"/>
        <v>885.1</v>
      </c>
      <c r="Y10" s="320" t="s">
        <v>4</v>
      </c>
      <c r="Z10" s="246"/>
      <c r="AA10" s="151"/>
      <c r="AB10" s="61"/>
      <c r="AC10" s="61">
        <v>201.8</v>
      </c>
      <c r="AD10" s="61">
        <v>159.5</v>
      </c>
      <c r="AE10" s="61">
        <v>174.7</v>
      </c>
      <c r="AF10" s="61">
        <v>221.6</v>
      </c>
      <c r="AG10" s="61">
        <v>127.5</v>
      </c>
      <c r="AH10" s="62"/>
      <c r="AI10" s="62"/>
      <c r="AJ10" s="62"/>
      <c r="AK10" s="62"/>
      <c r="AL10" s="62"/>
      <c r="AM10" s="62"/>
      <c r="AN10" s="62"/>
    </row>
    <row r="11" spans="1:40" ht="15.75" x14ac:dyDescent="0.25">
      <c r="A11" s="298">
        <v>5</v>
      </c>
      <c r="B11" s="309" t="s">
        <v>333</v>
      </c>
      <c r="C11" s="300">
        <v>65</v>
      </c>
      <c r="D11" s="300">
        <v>3.9</v>
      </c>
      <c r="E11" s="300">
        <v>15</v>
      </c>
      <c r="F11" s="300">
        <f t="shared" si="0"/>
        <v>58.5</v>
      </c>
      <c r="G11" s="300">
        <v>4</v>
      </c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161"/>
      <c r="S11" s="304">
        <f t="shared" si="1"/>
        <v>127.5</v>
      </c>
      <c r="T11" s="309" t="s">
        <v>333</v>
      </c>
      <c r="V11" s="37"/>
      <c r="W11" s="148">
        <v>3</v>
      </c>
      <c r="X11" s="319">
        <f t="shared" si="2"/>
        <v>759.8</v>
      </c>
      <c r="Y11" s="320" t="s">
        <v>88</v>
      </c>
      <c r="Z11" s="246"/>
      <c r="AA11" s="151"/>
      <c r="AB11" s="61"/>
      <c r="AC11" s="61">
        <v>146.1</v>
      </c>
      <c r="AD11" s="61">
        <v>150.19999999999999</v>
      </c>
      <c r="AE11" s="61">
        <v>161.5</v>
      </c>
      <c r="AF11" s="61">
        <v>142</v>
      </c>
      <c r="AG11" s="61">
        <v>160</v>
      </c>
      <c r="AH11" s="62"/>
      <c r="AI11" s="62"/>
      <c r="AJ11" s="62"/>
      <c r="AK11" s="62"/>
      <c r="AL11" s="62"/>
      <c r="AM11" s="62"/>
      <c r="AN11" s="62"/>
    </row>
    <row r="12" spans="1:40" ht="15.75" x14ac:dyDescent="0.25">
      <c r="A12" s="298">
        <v>6</v>
      </c>
      <c r="B12" s="309" t="s">
        <v>78</v>
      </c>
      <c r="C12" s="300">
        <v>64</v>
      </c>
      <c r="D12" s="300">
        <v>3.9</v>
      </c>
      <c r="E12" s="300">
        <v>15</v>
      </c>
      <c r="F12" s="300">
        <f t="shared" si="0"/>
        <v>58.5</v>
      </c>
      <c r="G12" s="300">
        <v>4</v>
      </c>
      <c r="H12" s="300">
        <v>4</v>
      </c>
      <c r="I12" s="300"/>
      <c r="J12" s="300"/>
      <c r="K12" s="300"/>
      <c r="L12" s="300"/>
      <c r="M12" s="300"/>
      <c r="N12" s="300"/>
      <c r="O12" s="300"/>
      <c r="P12" s="300"/>
      <c r="Q12" s="300"/>
      <c r="R12" s="161"/>
      <c r="S12" s="304">
        <f t="shared" si="1"/>
        <v>130.5</v>
      </c>
      <c r="T12" s="309" t="s">
        <v>78</v>
      </c>
      <c r="V12" s="37"/>
      <c r="W12" s="148">
        <v>4</v>
      </c>
      <c r="X12" s="319">
        <f t="shared" si="2"/>
        <v>753.8</v>
      </c>
      <c r="Y12" s="320" t="s">
        <v>234</v>
      </c>
      <c r="Z12" s="246"/>
      <c r="AA12" s="151"/>
      <c r="AB12" s="61"/>
      <c r="AC12" s="61">
        <v>144.80000000000001</v>
      </c>
      <c r="AD12" s="61">
        <v>153.4</v>
      </c>
      <c r="AE12" s="61">
        <v>191.1</v>
      </c>
      <c r="AF12" s="61">
        <v>151.69999999999999</v>
      </c>
      <c r="AG12" s="61">
        <v>112.8</v>
      </c>
      <c r="AH12" s="62"/>
      <c r="AI12" s="62"/>
      <c r="AJ12" s="62"/>
      <c r="AK12" s="62"/>
      <c r="AL12" s="62"/>
      <c r="AM12" s="62"/>
      <c r="AN12" s="62"/>
    </row>
    <row r="13" spans="1:40" ht="15.75" x14ac:dyDescent="0.25">
      <c r="A13" s="298">
        <v>7</v>
      </c>
      <c r="B13" s="309" t="s">
        <v>67</v>
      </c>
      <c r="C13" s="300">
        <v>63</v>
      </c>
      <c r="D13" s="300">
        <v>3.9</v>
      </c>
      <c r="E13" s="300">
        <v>15</v>
      </c>
      <c r="F13" s="300">
        <f t="shared" si="0"/>
        <v>58.5</v>
      </c>
      <c r="G13" s="300">
        <v>4</v>
      </c>
      <c r="H13" s="300">
        <v>4</v>
      </c>
      <c r="I13" s="300">
        <v>4</v>
      </c>
      <c r="J13" s="300"/>
      <c r="K13" s="300"/>
      <c r="L13" s="300"/>
      <c r="M13" s="300"/>
      <c r="N13" s="300"/>
      <c r="O13" s="300"/>
      <c r="P13" s="300"/>
      <c r="Q13" s="300"/>
      <c r="R13" s="161"/>
      <c r="S13" s="304">
        <f t="shared" si="1"/>
        <v>133.5</v>
      </c>
      <c r="T13" s="309" t="s">
        <v>67</v>
      </c>
      <c r="V13" s="37"/>
      <c r="W13" s="148">
        <v>5</v>
      </c>
      <c r="X13" s="319">
        <f t="shared" si="2"/>
        <v>707.4</v>
      </c>
      <c r="Y13" s="320" t="s">
        <v>13</v>
      </c>
      <c r="Z13" s="246"/>
      <c r="AA13" s="151"/>
      <c r="AB13" s="61"/>
      <c r="AC13" s="61">
        <v>149.5</v>
      </c>
      <c r="AD13" s="61">
        <v>92.5</v>
      </c>
      <c r="AE13" s="61">
        <v>121</v>
      </c>
      <c r="AF13" s="61">
        <v>155</v>
      </c>
      <c r="AG13" s="61">
        <v>189.4</v>
      </c>
      <c r="AH13" s="62"/>
      <c r="AI13" s="62"/>
      <c r="AJ13" s="62"/>
      <c r="AK13" s="62"/>
      <c r="AL13" s="62"/>
      <c r="AM13" s="62"/>
      <c r="AN13" s="62"/>
    </row>
    <row r="14" spans="1:40" ht="15.75" x14ac:dyDescent="0.25">
      <c r="A14" s="298">
        <v>8</v>
      </c>
      <c r="B14" s="309" t="s">
        <v>234</v>
      </c>
      <c r="C14" s="300">
        <v>62</v>
      </c>
      <c r="D14" s="300">
        <v>3.9</v>
      </c>
      <c r="E14" s="300">
        <v>12</v>
      </c>
      <c r="F14" s="300">
        <f t="shared" si="0"/>
        <v>46.8</v>
      </c>
      <c r="G14" s="300">
        <v>4</v>
      </c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161"/>
      <c r="S14" s="304">
        <f t="shared" si="1"/>
        <v>112.8</v>
      </c>
      <c r="T14" s="309" t="s">
        <v>234</v>
      </c>
      <c r="V14" s="37"/>
      <c r="W14" s="148">
        <v>6</v>
      </c>
      <c r="X14" s="319">
        <f t="shared" si="2"/>
        <v>683.5</v>
      </c>
      <c r="Y14" s="320" t="s">
        <v>78</v>
      </c>
      <c r="Z14" s="246"/>
      <c r="AA14" s="151"/>
      <c r="AB14" s="61"/>
      <c r="AC14" s="61">
        <v>127.8</v>
      </c>
      <c r="AD14" s="61">
        <v>179.2</v>
      </c>
      <c r="AE14" s="61">
        <v>177.2</v>
      </c>
      <c r="AF14" s="61">
        <v>68.8</v>
      </c>
      <c r="AG14" s="61">
        <v>130.5</v>
      </c>
      <c r="AH14" s="62"/>
      <c r="AI14" s="62"/>
      <c r="AJ14" s="62"/>
      <c r="AK14" s="62"/>
      <c r="AL14" s="62"/>
      <c r="AM14" s="62"/>
      <c r="AN14" s="62"/>
    </row>
    <row r="15" spans="1:40" ht="15.75" x14ac:dyDescent="0.25">
      <c r="A15" s="298">
        <v>9</v>
      </c>
      <c r="B15" s="48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161"/>
      <c r="S15" s="304">
        <v>0</v>
      </c>
      <c r="T15" s="48"/>
      <c r="V15" s="37"/>
      <c r="W15" s="148">
        <v>7</v>
      </c>
      <c r="X15" s="319">
        <f t="shared" si="2"/>
        <v>629.1</v>
      </c>
      <c r="Y15" s="320" t="s">
        <v>6</v>
      </c>
      <c r="Z15" s="246"/>
      <c r="AA15" s="151"/>
      <c r="AB15" s="61"/>
      <c r="AC15" s="61">
        <v>105.1</v>
      </c>
      <c r="AD15" s="61">
        <v>111.2</v>
      </c>
      <c r="AE15" s="61">
        <v>133.9</v>
      </c>
      <c r="AF15" s="61">
        <v>156.5</v>
      </c>
      <c r="AG15" s="61">
        <v>122.4</v>
      </c>
      <c r="AH15" s="62"/>
      <c r="AI15" s="62"/>
      <c r="AJ15" s="62"/>
      <c r="AK15" s="62"/>
      <c r="AL15" s="62"/>
      <c r="AM15" s="62"/>
      <c r="AN15" s="62"/>
    </row>
    <row r="16" spans="1:40" ht="15.75" x14ac:dyDescent="0.25">
      <c r="A16" s="298">
        <v>10</v>
      </c>
      <c r="B16" s="48"/>
      <c r="C16" s="303"/>
      <c r="D16" s="303"/>
      <c r="E16" s="303"/>
      <c r="F16" s="303">
        <f t="shared" si="0"/>
        <v>0</v>
      </c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161"/>
      <c r="S16" s="304">
        <f t="shared" si="1"/>
        <v>0</v>
      </c>
      <c r="T16" s="48"/>
      <c r="V16" s="37"/>
      <c r="W16" s="148">
        <v>8</v>
      </c>
      <c r="X16" s="319">
        <f t="shared" si="2"/>
        <v>606.4</v>
      </c>
      <c r="Y16" s="320" t="s">
        <v>67</v>
      </c>
      <c r="Z16" s="246"/>
      <c r="AA16" s="151"/>
      <c r="AB16" s="61"/>
      <c r="AC16" s="61">
        <v>150</v>
      </c>
      <c r="AD16" s="61">
        <v>169.5</v>
      </c>
      <c r="AE16" s="61">
        <v>153.4</v>
      </c>
      <c r="AF16" s="61"/>
      <c r="AG16" s="61">
        <v>133.5</v>
      </c>
      <c r="AH16" s="62"/>
      <c r="AI16" s="62"/>
      <c r="AJ16" s="62"/>
      <c r="AK16" s="62"/>
      <c r="AL16" s="62"/>
      <c r="AM16" s="62"/>
      <c r="AN16" s="62"/>
    </row>
    <row r="17" spans="1:40" ht="15.75" x14ac:dyDescent="0.25">
      <c r="A17" s="298"/>
      <c r="B17" s="310"/>
      <c r="C17" s="311"/>
      <c r="D17" s="310"/>
      <c r="E17" s="310"/>
      <c r="F17" s="310"/>
      <c r="G17" s="299" t="s">
        <v>53</v>
      </c>
      <c r="H17" s="298" t="s">
        <v>51</v>
      </c>
      <c r="I17" s="298" t="s">
        <v>52</v>
      </c>
      <c r="J17" s="298" t="s">
        <v>54</v>
      </c>
      <c r="K17" s="298" t="s">
        <v>56</v>
      </c>
      <c r="L17" s="298" t="s">
        <v>51</v>
      </c>
      <c r="M17" s="298" t="s">
        <v>52</v>
      </c>
      <c r="N17" s="298" t="s">
        <v>54</v>
      </c>
      <c r="O17" s="298" t="s">
        <v>56</v>
      </c>
      <c r="P17" s="298" t="s">
        <v>58</v>
      </c>
      <c r="Q17" s="298" t="s">
        <v>56</v>
      </c>
      <c r="R17" s="161"/>
      <c r="S17" s="312"/>
      <c r="T17" s="310"/>
      <c r="V17" s="37"/>
      <c r="W17" s="148">
        <v>9</v>
      </c>
      <c r="X17" s="319">
        <f t="shared" si="2"/>
        <v>594.70000000000005</v>
      </c>
      <c r="Y17" s="320" t="s">
        <v>210</v>
      </c>
      <c r="Z17" s="246"/>
      <c r="AA17" s="151"/>
      <c r="AB17" s="61"/>
      <c r="AC17" s="61">
        <v>107.5</v>
      </c>
      <c r="AD17" s="61">
        <v>107.5</v>
      </c>
      <c r="AE17" s="61">
        <v>148</v>
      </c>
      <c r="AF17" s="61">
        <v>133.80000000000001</v>
      </c>
      <c r="AG17" s="61">
        <v>97.9</v>
      </c>
      <c r="AH17" s="62"/>
      <c r="AI17" s="62"/>
      <c r="AJ17" s="62"/>
      <c r="AK17" s="62"/>
      <c r="AL17" s="62"/>
      <c r="AM17" s="62"/>
      <c r="AN17" s="62"/>
    </row>
    <row r="18" spans="1:40" ht="15.75" x14ac:dyDescent="0.25">
      <c r="A18" s="298">
        <v>1</v>
      </c>
      <c r="B18" s="43" t="s">
        <v>329</v>
      </c>
      <c r="C18" s="305">
        <v>61</v>
      </c>
      <c r="D18" s="305">
        <v>2.9</v>
      </c>
      <c r="E18" s="305">
        <v>20</v>
      </c>
      <c r="F18" s="305">
        <f t="shared" ref="F18:F27" si="3">PRODUCT(D18:E18)</f>
        <v>58</v>
      </c>
      <c r="G18" s="305">
        <v>4</v>
      </c>
      <c r="H18" s="305"/>
      <c r="I18" s="305"/>
      <c r="J18" s="305"/>
      <c r="K18" s="305"/>
      <c r="L18" s="305">
        <v>6</v>
      </c>
      <c r="M18" s="305"/>
      <c r="N18" s="305"/>
      <c r="O18" s="305"/>
      <c r="P18" s="305"/>
      <c r="Q18" s="305"/>
      <c r="R18" s="317"/>
      <c r="S18" s="24">
        <f>SUM(F18:R18)+C18</f>
        <v>129</v>
      </c>
      <c r="T18" s="43" t="s">
        <v>329</v>
      </c>
      <c r="V18" s="37"/>
      <c r="W18" s="148">
        <v>10</v>
      </c>
      <c r="X18" s="319">
        <f t="shared" si="2"/>
        <v>554.79999999999995</v>
      </c>
      <c r="Y18" s="320" t="s">
        <v>1</v>
      </c>
      <c r="Z18" s="246"/>
      <c r="AA18" s="151"/>
      <c r="AB18" s="61"/>
      <c r="AC18" s="61">
        <v>118.9</v>
      </c>
      <c r="AD18" s="61">
        <v>144.5</v>
      </c>
      <c r="AE18" s="61"/>
      <c r="AF18" s="61">
        <v>89.2</v>
      </c>
      <c r="AG18" s="61">
        <v>202.2</v>
      </c>
      <c r="AH18" s="62"/>
      <c r="AI18" s="62"/>
      <c r="AJ18" s="62"/>
      <c r="AK18" s="62"/>
      <c r="AL18" s="62"/>
      <c r="AM18" s="62"/>
      <c r="AN18" s="62"/>
    </row>
    <row r="19" spans="1:40" ht="15.75" x14ac:dyDescent="0.25">
      <c r="A19" s="298">
        <v>2</v>
      </c>
      <c r="B19" s="43" t="s">
        <v>6</v>
      </c>
      <c r="C19" s="305">
        <v>60</v>
      </c>
      <c r="D19" s="305">
        <v>2.9</v>
      </c>
      <c r="E19" s="305">
        <v>16</v>
      </c>
      <c r="F19" s="305">
        <f t="shared" si="3"/>
        <v>46.4</v>
      </c>
      <c r="G19" s="305">
        <v>4</v>
      </c>
      <c r="H19" s="305"/>
      <c r="I19" s="305"/>
      <c r="J19" s="305"/>
      <c r="K19" s="305"/>
      <c r="L19" s="305">
        <v>6</v>
      </c>
      <c r="M19" s="305">
        <v>6</v>
      </c>
      <c r="N19" s="305"/>
      <c r="O19" s="305"/>
      <c r="P19" s="305"/>
      <c r="Q19" s="305"/>
      <c r="R19" s="317"/>
      <c r="S19" s="24">
        <f t="shared" ref="S19:S27" si="4">SUM(F19:R19)+C19</f>
        <v>122.4</v>
      </c>
      <c r="T19" s="43" t="s">
        <v>6</v>
      </c>
      <c r="V19" s="37"/>
      <c r="W19" s="148">
        <v>11</v>
      </c>
      <c r="X19" s="261">
        <f t="shared" si="2"/>
        <v>551.79999999999995</v>
      </c>
      <c r="Y19" s="262" t="s">
        <v>7</v>
      </c>
      <c r="Z19" s="246"/>
      <c r="AA19" s="151"/>
      <c r="AB19" s="61"/>
      <c r="AC19" s="61">
        <v>102.1</v>
      </c>
      <c r="AD19" s="61">
        <v>127.2</v>
      </c>
      <c r="AE19" s="61">
        <v>150.1</v>
      </c>
      <c r="AF19" s="61">
        <v>65.400000000000006</v>
      </c>
      <c r="AG19" s="61">
        <v>107</v>
      </c>
      <c r="AH19" s="62"/>
      <c r="AI19" s="62"/>
      <c r="AJ19" s="62"/>
      <c r="AK19" s="62"/>
      <c r="AL19" s="62"/>
      <c r="AM19" s="62"/>
      <c r="AN19" s="62"/>
    </row>
    <row r="20" spans="1:40" ht="15.75" x14ac:dyDescent="0.25">
      <c r="A20" s="298">
        <v>3</v>
      </c>
      <c r="B20" s="43" t="s">
        <v>219</v>
      </c>
      <c r="C20" s="305">
        <v>59</v>
      </c>
      <c r="D20" s="305">
        <v>2.9</v>
      </c>
      <c r="E20" s="305">
        <v>16</v>
      </c>
      <c r="F20" s="305">
        <f t="shared" si="3"/>
        <v>46.4</v>
      </c>
      <c r="G20" s="305">
        <v>3</v>
      </c>
      <c r="H20" s="305">
        <v>3</v>
      </c>
      <c r="I20" s="305"/>
      <c r="J20" s="305"/>
      <c r="K20" s="305"/>
      <c r="L20" s="305">
        <v>6</v>
      </c>
      <c r="M20" s="305">
        <v>6</v>
      </c>
      <c r="N20" s="305">
        <v>6</v>
      </c>
      <c r="O20" s="305"/>
      <c r="P20" s="305"/>
      <c r="Q20" s="305"/>
      <c r="R20" s="317"/>
      <c r="S20" s="24">
        <f t="shared" si="4"/>
        <v>129.4</v>
      </c>
      <c r="T20" s="43" t="s">
        <v>219</v>
      </c>
      <c r="V20" s="37"/>
      <c r="W20" s="148">
        <v>12</v>
      </c>
      <c r="X20" s="342">
        <f t="shared" si="2"/>
        <v>543.70000000000005</v>
      </c>
      <c r="Y20" s="297" t="s">
        <v>217</v>
      </c>
      <c r="Z20" s="247"/>
      <c r="AA20" s="148"/>
      <c r="AB20" s="49"/>
      <c r="AC20" s="49">
        <v>73.8</v>
      </c>
      <c r="AD20" s="49">
        <v>85.4</v>
      </c>
      <c r="AE20" s="49">
        <v>135.4</v>
      </c>
      <c r="AF20" s="61">
        <v>125</v>
      </c>
      <c r="AG20" s="49">
        <v>124.1</v>
      </c>
      <c r="AH20" s="62"/>
      <c r="AI20" s="62"/>
      <c r="AJ20" s="62"/>
      <c r="AK20" s="62"/>
      <c r="AL20" s="62"/>
      <c r="AM20" s="62"/>
      <c r="AN20" s="62"/>
    </row>
    <row r="21" spans="1:40" ht="15.75" x14ac:dyDescent="0.25">
      <c r="A21" s="298">
        <v>4</v>
      </c>
      <c r="B21" s="43" t="s">
        <v>20</v>
      </c>
      <c r="C21" s="305">
        <v>58</v>
      </c>
      <c r="D21" s="305">
        <v>2.9</v>
      </c>
      <c r="E21" s="305">
        <v>15</v>
      </c>
      <c r="F21" s="305">
        <f t="shared" si="3"/>
        <v>43.5</v>
      </c>
      <c r="G21" s="305">
        <v>4</v>
      </c>
      <c r="H21" s="305"/>
      <c r="I21" s="305"/>
      <c r="J21" s="305"/>
      <c r="K21" s="305"/>
      <c r="L21" s="305">
        <v>6</v>
      </c>
      <c r="M21" s="305"/>
      <c r="N21" s="305"/>
      <c r="O21" s="305"/>
      <c r="P21" s="305"/>
      <c r="Q21" s="305"/>
      <c r="R21" s="317">
        <v>14</v>
      </c>
      <c r="S21" s="24">
        <f>SUM(F21:R21)+C21</f>
        <v>125.5</v>
      </c>
      <c r="T21" s="43" t="s">
        <v>20</v>
      </c>
      <c r="V21" s="37"/>
      <c r="W21" s="148">
        <v>13</v>
      </c>
      <c r="X21" s="261">
        <f t="shared" si="2"/>
        <v>542.9</v>
      </c>
      <c r="Y21" s="262" t="s">
        <v>20</v>
      </c>
      <c r="Z21" s="246"/>
      <c r="AA21" s="151"/>
      <c r="AB21" s="61"/>
      <c r="AC21" s="61">
        <v>66.900000000000006</v>
      </c>
      <c r="AD21" s="61">
        <v>143.9</v>
      </c>
      <c r="AE21" s="61">
        <v>118.6</v>
      </c>
      <c r="AF21" s="61">
        <v>88</v>
      </c>
      <c r="AG21" s="61">
        <v>125.5</v>
      </c>
      <c r="AH21" s="62"/>
      <c r="AI21" s="62"/>
      <c r="AJ21" s="62"/>
      <c r="AK21" s="62"/>
      <c r="AL21" s="62"/>
      <c r="AM21" s="62"/>
      <c r="AN21" s="62"/>
    </row>
    <row r="22" spans="1:40" ht="15.75" x14ac:dyDescent="0.25">
      <c r="A22" s="298">
        <v>5</v>
      </c>
      <c r="B22" s="43" t="s">
        <v>100</v>
      </c>
      <c r="C22" s="305">
        <v>57</v>
      </c>
      <c r="D22" s="305">
        <v>2.9</v>
      </c>
      <c r="E22" s="305">
        <v>12</v>
      </c>
      <c r="F22" s="305">
        <f t="shared" si="3"/>
        <v>34.799999999999997</v>
      </c>
      <c r="G22" s="305">
        <v>4</v>
      </c>
      <c r="H22" s="305"/>
      <c r="I22" s="305"/>
      <c r="J22" s="305"/>
      <c r="K22" s="305"/>
      <c r="L22" s="305">
        <v>6</v>
      </c>
      <c r="M22" s="305">
        <v>6</v>
      </c>
      <c r="N22" s="305"/>
      <c r="O22" s="305"/>
      <c r="P22" s="305"/>
      <c r="Q22" s="305"/>
      <c r="R22" s="317"/>
      <c r="S22" s="24">
        <f t="shared" si="4"/>
        <v>107.8</v>
      </c>
      <c r="T22" s="43" t="s">
        <v>100</v>
      </c>
      <c r="V22" s="37"/>
      <c r="W22" s="148">
        <v>14</v>
      </c>
      <c r="X22" s="323">
        <f t="shared" si="2"/>
        <v>533.79999999999995</v>
      </c>
      <c r="Y22" s="324" t="s">
        <v>79</v>
      </c>
      <c r="Z22" s="247"/>
      <c r="AA22" s="154"/>
      <c r="AB22" s="61"/>
      <c r="AC22" s="61">
        <v>101.7</v>
      </c>
      <c r="AD22" s="61">
        <v>93.5</v>
      </c>
      <c r="AE22" s="61">
        <v>138</v>
      </c>
      <c r="AF22" s="61">
        <v>92.8</v>
      </c>
      <c r="AG22" s="61">
        <v>107.8</v>
      </c>
      <c r="AH22" s="62"/>
      <c r="AI22" s="62"/>
      <c r="AJ22" s="62"/>
      <c r="AK22" s="62"/>
      <c r="AL22" s="62"/>
      <c r="AM22" s="62"/>
      <c r="AN22" s="62"/>
    </row>
    <row r="23" spans="1:40" ht="15.75" x14ac:dyDescent="0.25">
      <c r="A23" s="298">
        <v>6</v>
      </c>
      <c r="B23" s="43" t="s">
        <v>335</v>
      </c>
      <c r="C23" s="305">
        <v>56</v>
      </c>
      <c r="D23" s="305">
        <v>2.9</v>
      </c>
      <c r="E23" s="305">
        <v>11</v>
      </c>
      <c r="F23" s="305">
        <f t="shared" si="3"/>
        <v>31.9</v>
      </c>
      <c r="G23" s="305">
        <v>4</v>
      </c>
      <c r="H23" s="305"/>
      <c r="I23" s="305"/>
      <c r="J23" s="305"/>
      <c r="K23" s="305"/>
      <c r="L23" s="305">
        <v>6</v>
      </c>
      <c r="M23" s="305"/>
      <c r="N23" s="305"/>
      <c r="O23" s="305"/>
      <c r="P23" s="305"/>
      <c r="Q23" s="305"/>
      <c r="R23" s="317"/>
      <c r="S23" s="24">
        <f t="shared" si="4"/>
        <v>97.9</v>
      </c>
      <c r="T23" s="43" t="s">
        <v>335</v>
      </c>
      <c r="V23" s="37"/>
      <c r="W23" s="148">
        <v>15</v>
      </c>
      <c r="X23" s="263">
        <f t="shared" si="2"/>
        <v>523.4</v>
      </c>
      <c r="Y23" s="264" t="s">
        <v>336</v>
      </c>
      <c r="Z23" s="246"/>
      <c r="AA23" s="154"/>
      <c r="AB23" s="61"/>
      <c r="AC23" s="61">
        <v>97</v>
      </c>
      <c r="AD23" s="61">
        <v>134.5</v>
      </c>
      <c r="AE23" s="61">
        <v>101</v>
      </c>
      <c r="AF23" s="61">
        <v>107.8</v>
      </c>
      <c r="AG23" s="61">
        <v>83.1</v>
      </c>
      <c r="AH23" s="62"/>
      <c r="AI23" s="62"/>
      <c r="AJ23" s="62"/>
      <c r="AK23" s="62"/>
      <c r="AL23" s="62"/>
      <c r="AM23" s="62"/>
      <c r="AN23" s="62"/>
    </row>
    <row r="24" spans="1:40" ht="15.75" x14ac:dyDescent="0.25">
      <c r="A24" s="298">
        <v>7</v>
      </c>
      <c r="B24" s="43" t="s">
        <v>7</v>
      </c>
      <c r="C24" s="305">
        <v>55</v>
      </c>
      <c r="D24" s="305">
        <v>2.9</v>
      </c>
      <c r="E24" s="305">
        <v>10</v>
      </c>
      <c r="F24" s="305">
        <f t="shared" si="3"/>
        <v>29</v>
      </c>
      <c r="G24" s="305">
        <v>4</v>
      </c>
      <c r="H24" s="305">
        <v>4</v>
      </c>
      <c r="I24" s="305"/>
      <c r="J24" s="305"/>
      <c r="K24" s="305"/>
      <c r="L24" s="305">
        <v>6</v>
      </c>
      <c r="M24" s="305"/>
      <c r="N24" s="305"/>
      <c r="O24" s="305"/>
      <c r="P24" s="305"/>
      <c r="Q24" s="305"/>
      <c r="R24" s="317">
        <v>9</v>
      </c>
      <c r="S24" s="24">
        <f t="shared" si="4"/>
        <v>107</v>
      </c>
      <c r="T24" s="43" t="s">
        <v>7</v>
      </c>
      <c r="V24" s="37"/>
      <c r="W24" s="148">
        <v>16</v>
      </c>
      <c r="X24" s="339">
        <f t="shared" si="2"/>
        <v>520.70000000000005</v>
      </c>
      <c r="Y24" s="340" t="s">
        <v>65</v>
      </c>
      <c r="Z24" s="246"/>
      <c r="AA24" s="151"/>
      <c r="AB24" s="61"/>
      <c r="AC24" s="61">
        <v>142.1</v>
      </c>
      <c r="AD24" s="61">
        <v>111.3</v>
      </c>
      <c r="AE24" s="61">
        <v>141.80000000000001</v>
      </c>
      <c r="AF24" s="61">
        <v>125.5</v>
      </c>
      <c r="AG24" s="61"/>
      <c r="AH24" s="62"/>
      <c r="AI24" s="62"/>
      <c r="AJ24" s="62"/>
      <c r="AK24" s="62"/>
      <c r="AL24" s="62"/>
      <c r="AM24" s="62"/>
      <c r="AN24" s="62"/>
    </row>
    <row r="25" spans="1:40" ht="15.75" x14ac:dyDescent="0.25">
      <c r="A25" s="298">
        <v>8</v>
      </c>
      <c r="B25" s="43" t="s">
        <v>307</v>
      </c>
      <c r="C25" s="305">
        <v>54</v>
      </c>
      <c r="D25" s="305">
        <v>2.9</v>
      </c>
      <c r="E25" s="305">
        <v>9</v>
      </c>
      <c r="F25" s="305">
        <f t="shared" si="3"/>
        <v>26.099999999999998</v>
      </c>
      <c r="G25" s="305">
        <v>3</v>
      </c>
      <c r="H25" s="305"/>
      <c r="I25" s="305"/>
      <c r="J25" s="305"/>
      <c r="K25" s="305"/>
      <c r="L25" s="305">
        <v>6</v>
      </c>
      <c r="M25" s="305">
        <v>6</v>
      </c>
      <c r="N25" s="305">
        <v>6</v>
      </c>
      <c r="O25" s="305">
        <v>6</v>
      </c>
      <c r="P25" s="305"/>
      <c r="Q25" s="305"/>
      <c r="R25" s="317">
        <v>17</v>
      </c>
      <c r="S25" s="24">
        <f t="shared" si="4"/>
        <v>124.1</v>
      </c>
      <c r="T25" s="43" t="s">
        <v>307</v>
      </c>
      <c r="V25" s="37"/>
      <c r="W25" s="148">
        <v>17</v>
      </c>
      <c r="X25" s="323">
        <f t="shared" si="2"/>
        <v>513.79999999999995</v>
      </c>
      <c r="Y25" s="324" t="s">
        <v>329</v>
      </c>
      <c r="Z25" s="246"/>
      <c r="AA25" s="151"/>
      <c r="AB25" s="61"/>
      <c r="AC25" s="61">
        <v>115.3</v>
      </c>
      <c r="AD25" s="61">
        <v>140.19999999999999</v>
      </c>
      <c r="AE25" s="61">
        <v>129.30000000000001</v>
      </c>
      <c r="AF25" s="61"/>
      <c r="AG25" s="61">
        <v>129</v>
      </c>
      <c r="AH25" s="62"/>
      <c r="AI25" s="62"/>
      <c r="AJ25" s="62"/>
      <c r="AK25" s="62"/>
      <c r="AL25" s="62"/>
      <c r="AM25" s="62"/>
      <c r="AN25" s="61"/>
    </row>
    <row r="26" spans="1:40" ht="15.75" x14ac:dyDescent="0.25">
      <c r="A26" s="298">
        <v>9</v>
      </c>
      <c r="B26" s="41" t="s">
        <v>336</v>
      </c>
      <c r="C26" s="305">
        <v>53</v>
      </c>
      <c r="D26" s="13">
        <v>2.9</v>
      </c>
      <c r="E26" s="13">
        <v>9</v>
      </c>
      <c r="F26" s="13">
        <f t="shared" si="3"/>
        <v>26.099999999999998</v>
      </c>
      <c r="G26" s="13">
        <v>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317"/>
      <c r="S26" s="24">
        <f t="shared" si="4"/>
        <v>83.1</v>
      </c>
      <c r="T26" s="41" t="s">
        <v>336</v>
      </c>
      <c r="V26" s="37"/>
      <c r="W26" s="148">
        <v>18</v>
      </c>
      <c r="X26" s="323">
        <f t="shared" si="2"/>
        <v>509.4</v>
      </c>
      <c r="Y26" s="324" t="s">
        <v>324</v>
      </c>
      <c r="Z26" s="246"/>
      <c r="AA26" s="151"/>
      <c r="AB26" s="61"/>
      <c r="AC26" s="61">
        <v>86.8</v>
      </c>
      <c r="AD26" s="61">
        <v>99.8</v>
      </c>
      <c r="AE26" s="61">
        <v>114.8</v>
      </c>
      <c r="AF26" s="61">
        <v>82</v>
      </c>
      <c r="AG26" s="61">
        <v>126</v>
      </c>
      <c r="AH26" s="62"/>
      <c r="AI26" s="62"/>
      <c r="AJ26" s="62"/>
      <c r="AK26" s="62"/>
      <c r="AL26" s="62"/>
      <c r="AM26" s="62"/>
      <c r="AN26" s="62"/>
    </row>
    <row r="27" spans="1:40" ht="15.75" x14ac:dyDescent="0.25">
      <c r="A27" s="298">
        <v>10</v>
      </c>
      <c r="B27" s="41" t="s">
        <v>9</v>
      </c>
      <c r="C27" s="305">
        <v>52</v>
      </c>
      <c r="D27" s="13">
        <v>2.9</v>
      </c>
      <c r="E27" s="13">
        <v>7</v>
      </c>
      <c r="F27" s="13">
        <f t="shared" si="3"/>
        <v>20.3</v>
      </c>
      <c r="G27" s="13">
        <v>4</v>
      </c>
      <c r="H27" s="13">
        <v>4</v>
      </c>
      <c r="I27" s="13"/>
      <c r="J27" s="13"/>
      <c r="K27" s="13"/>
      <c r="L27" s="13"/>
      <c r="M27" s="13"/>
      <c r="N27" s="13"/>
      <c r="O27" s="13"/>
      <c r="P27" s="13"/>
      <c r="Q27" s="13"/>
      <c r="R27" s="317"/>
      <c r="S27" s="24">
        <f t="shared" si="4"/>
        <v>80.3</v>
      </c>
      <c r="T27" s="41" t="s">
        <v>9</v>
      </c>
      <c r="V27" s="37"/>
      <c r="W27" s="148">
        <v>19</v>
      </c>
      <c r="X27" s="323">
        <f t="shared" si="2"/>
        <v>506.4</v>
      </c>
      <c r="Y27" s="324" t="s">
        <v>193</v>
      </c>
      <c r="Z27" s="246"/>
      <c r="AA27" s="154"/>
      <c r="AB27" s="49"/>
      <c r="AC27" s="49">
        <v>79.599999999999994</v>
      </c>
      <c r="AD27" s="49">
        <v>89.9</v>
      </c>
      <c r="AE27" s="61">
        <v>106.9</v>
      </c>
      <c r="AF27" s="61">
        <v>113.5</v>
      </c>
      <c r="AG27" s="49">
        <v>116.5</v>
      </c>
      <c r="AH27" s="61"/>
      <c r="AI27" s="61"/>
      <c r="AJ27" s="61"/>
      <c r="AK27" s="61"/>
      <c r="AL27" s="61"/>
      <c r="AM27" s="61"/>
      <c r="AN27" s="62"/>
    </row>
    <row r="28" spans="1:40" ht="15.75" x14ac:dyDescent="0.25">
      <c r="A28" s="298"/>
      <c r="B28" s="313"/>
      <c r="C28" s="312"/>
      <c r="D28" s="313"/>
      <c r="E28" s="313"/>
      <c r="F28" s="313"/>
      <c r="G28" s="299" t="s">
        <v>53</v>
      </c>
      <c r="H28" s="298" t="s">
        <v>51</v>
      </c>
      <c r="I28" s="298" t="s">
        <v>52</v>
      </c>
      <c r="J28" s="298" t="s">
        <v>54</v>
      </c>
      <c r="K28" s="298" t="s">
        <v>56</v>
      </c>
      <c r="L28" s="298" t="s">
        <v>51</v>
      </c>
      <c r="M28" s="298" t="s">
        <v>52</v>
      </c>
      <c r="N28" s="298" t="s">
        <v>54</v>
      </c>
      <c r="O28" s="298" t="s">
        <v>56</v>
      </c>
      <c r="P28" s="298" t="s">
        <v>58</v>
      </c>
      <c r="Q28" s="298" t="s">
        <v>56</v>
      </c>
      <c r="R28" s="161"/>
      <c r="S28" s="312"/>
      <c r="T28" s="313"/>
      <c r="V28" s="37"/>
      <c r="W28" s="148">
        <v>20</v>
      </c>
      <c r="X28" s="323">
        <f t="shared" si="2"/>
        <v>500.00000000000006</v>
      </c>
      <c r="Y28" s="324" t="s">
        <v>9</v>
      </c>
      <c r="Z28" s="246"/>
      <c r="AA28" s="151"/>
      <c r="AB28" s="61"/>
      <c r="AC28" s="61">
        <v>129.69999999999999</v>
      </c>
      <c r="AD28" s="151">
        <v>80.900000000000006</v>
      </c>
      <c r="AE28" s="61">
        <v>81</v>
      </c>
      <c r="AF28" s="61">
        <v>128.1</v>
      </c>
      <c r="AG28" s="61">
        <v>80.3</v>
      </c>
      <c r="AH28" s="62"/>
      <c r="AI28" s="62"/>
      <c r="AJ28" s="62"/>
      <c r="AK28" s="62"/>
      <c r="AL28" s="62"/>
      <c r="AM28" s="62"/>
      <c r="AN28" s="62"/>
    </row>
    <row r="29" spans="1:40" ht="15.75" x14ac:dyDescent="0.25">
      <c r="A29" s="298">
        <v>1</v>
      </c>
      <c r="B29" s="184" t="s">
        <v>306</v>
      </c>
      <c r="C29" s="314">
        <v>51</v>
      </c>
      <c r="D29" s="314">
        <v>2.5</v>
      </c>
      <c r="E29" s="314">
        <v>23</v>
      </c>
      <c r="F29" s="314">
        <f t="shared" ref="F29:F33" si="5">PRODUCT(D29:E29)</f>
        <v>57.5</v>
      </c>
      <c r="G29" s="314">
        <v>3</v>
      </c>
      <c r="H29" s="314">
        <v>3</v>
      </c>
      <c r="I29" s="314">
        <v>3</v>
      </c>
      <c r="J29" s="314">
        <v>3</v>
      </c>
      <c r="K29" s="314">
        <v>3</v>
      </c>
      <c r="L29" s="314">
        <v>5</v>
      </c>
      <c r="M29" s="314">
        <v>5</v>
      </c>
      <c r="N29" s="314"/>
      <c r="O29" s="314"/>
      <c r="P29" s="314"/>
      <c r="Q29" s="314"/>
      <c r="R29" s="317">
        <v>8</v>
      </c>
      <c r="S29" s="57">
        <f>SUM(F29:R29)+C29</f>
        <v>141.5</v>
      </c>
      <c r="T29" s="184" t="s">
        <v>306</v>
      </c>
      <c r="V29" s="37"/>
      <c r="W29" s="148">
        <v>21</v>
      </c>
      <c r="X29" s="323">
        <f t="shared" si="2"/>
        <v>463.79999999999995</v>
      </c>
      <c r="Y29" s="324" t="s">
        <v>62</v>
      </c>
      <c r="Z29" s="246"/>
      <c r="AA29" s="151"/>
      <c r="AB29" s="61"/>
      <c r="AC29" s="61">
        <v>112.2</v>
      </c>
      <c r="AD29" s="61">
        <v>85.3</v>
      </c>
      <c r="AE29" s="61">
        <v>132.4</v>
      </c>
      <c r="AF29" s="61">
        <v>49.9</v>
      </c>
      <c r="AG29" s="61">
        <v>84</v>
      </c>
      <c r="AH29" s="61"/>
      <c r="AI29" s="61"/>
      <c r="AJ29" s="61"/>
      <c r="AK29" s="61"/>
      <c r="AL29" s="61"/>
      <c r="AM29" s="61"/>
      <c r="AN29" s="61"/>
    </row>
    <row r="30" spans="1:40" ht="15.75" x14ac:dyDescent="0.25">
      <c r="A30" s="298">
        <v>2</v>
      </c>
      <c r="B30" s="184" t="s">
        <v>84</v>
      </c>
      <c r="C30" s="314">
        <v>50</v>
      </c>
      <c r="D30" s="314">
        <v>2.5</v>
      </c>
      <c r="E30" s="314">
        <v>20</v>
      </c>
      <c r="F30" s="314">
        <f t="shared" si="5"/>
        <v>50</v>
      </c>
      <c r="G30" s="314">
        <v>3</v>
      </c>
      <c r="H30" s="314">
        <v>3</v>
      </c>
      <c r="I30" s="314">
        <v>3</v>
      </c>
      <c r="J30" s="314">
        <v>3</v>
      </c>
      <c r="K30" s="314"/>
      <c r="L30" s="314">
        <v>5</v>
      </c>
      <c r="M30" s="314">
        <v>5</v>
      </c>
      <c r="N30" s="314">
        <v>5</v>
      </c>
      <c r="O30" s="314">
        <v>5</v>
      </c>
      <c r="P30" s="314"/>
      <c r="Q30" s="314"/>
      <c r="R30" s="317"/>
      <c r="S30" s="57">
        <f t="shared" ref="S30:S38" si="6">SUM(F30:R30)+C30</f>
        <v>132</v>
      </c>
      <c r="T30" s="184" t="s">
        <v>84</v>
      </c>
      <c r="V30" s="37"/>
      <c r="W30" s="148">
        <v>22</v>
      </c>
      <c r="X30" s="321">
        <f t="shared" si="2"/>
        <v>454.79999999999995</v>
      </c>
      <c r="Y30" s="322" t="s">
        <v>330</v>
      </c>
      <c r="Z30" s="246"/>
      <c r="AA30" s="151"/>
      <c r="AB30" s="61"/>
      <c r="AC30" s="61">
        <v>109.4</v>
      </c>
      <c r="AD30" s="61">
        <v>73.400000000000006</v>
      </c>
      <c r="AE30" s="61">
        <v>80.599999999999994</v>
      </c>
      <c r="AF30" s="61">
        <v>98.9</v>
      </c>
      <c r="AG30" s="61">
        <v>92.5</v>
      </c>
      <c r="AH30" s="62"/>
      <c r="AI30" s="62"/>
      <c r="AJ30" s="62"/>
      <c r="AK30" s="62"/>
      <c r="AL30" s="62"/>
      <c r="AM30" s="62"/>
      <c r="AN30" s="62"/>
    </row>
    <row r="31" spans="1:40" ht="15.75" x14ac:dyDescent="0.25">
      <c r="A31" s="298">
        <v>3</v>
      </c>
      <c r="B31" s="184" t="s">
        <v>193</v>
      </c>
      <c r="C31" s="314">
        <v>49</v>
      </c>
      <c r="D31" s="314">
        <v>2.5</v>
      </c>
      <c r="E31" s="314">
        <v>19</v>
      </c>
      <c r="F31" s="314">
        <f t="shared" si="5"/>
        <v>47.5</v>
      </c>
      <c r="G31" s="314">
        <v>3</v>
      </c>
      <c r="H31" s="314"/>
      <c r="I31" s="314"/>
      <c r="J31" s="314"/>
      <c r="K31" s="314"/>
      <c r="L31" s="314">
        <v>5</v>
      </c>
      <c r="M31" s="314">
        <v>5</v>
      </c>
      <c r="N31" s="314"/>
      <c r="O31" s="314"/>
      <c r="P31" s="314"/>
      <c r="Q31" s="314"/>
      <c r="R31" s="317">
        <v>7</v>
      </c>
      <c r="S31" s="57">
        <f t="shared" si="6"/>
        <v>116.5</v>
      </c>
      <c r="T31" s="184" t="s">
        <v>193</v>
      </c>
      <c r="V31" s="37"/>
      <c r="W31" s="148">
        <v>23</v>
      </c>
      <c r="X31" s="267">
        <f t="shared" si="2"/>
        <v>436.1</v>
      </c>
      <c r="Y31" s="268" t="s">
        <v>219</v>
      </c>
      <c r="Z31" s="247"/>
      <c r="AA31" s="169"/>
      <c r="AB31" s="169"/>
      <c r="AC31" s="169">
        <v>47</v>
      </c>
      <c r="AD31" s="169">
        <v>75.400000000000006</v>
      </c>
      <c r="AE31" s="49">
        <v>77.8</v>
      </c>
      <c r="AF31" s="61">
        <v>106.5</v>
      </c>
      <c r="AG31" s="169">
        <v>129.4</v>
      </c>
      <c r="AH31" s="62"/>
      <c r="AI31" s="62"/>
      <c r="AJ31" s="62"/>
      <c r="AK31" s="62"/>
      <c r="AL31" s="62"/>
      <c r="AM31" s="62"/>
      <c r="AN31" s="62"/>
    </row>
    <row r="32" spans="1:40" ht="15.75" x14ac:dyDescent="0.25">
      <c r="A32" s="298">
        <v>4</v>
      </c>
      <c r="B32" s="184" t="s">
        <v>337</v>
      </c>
      <c r="C32" s="314">
        <v>48</v>
      </c>
      <c r="D32" s="314">
        <v>2.5</v>
      </c>
      <c r="E32" s="314">
        <v>18</v>
      </c>
      <c r="F32" s="314">
        <f t="shared" si="5"/>
        <v>45</v>
      </c>
      <c r="G32" s="314">
        <v>3</v>
      </c>
      <c r="H32" s="314">
        <v>3</v>
      </c>
      <c r="I32" s="182"/>
      <c r="J32" s="314"/>
      <c r="K32" s="314"/>
      <c r="L32" s="314">
        <v>5</v>
      </c>
      <c r="M32" s="314">
        <v>5</v>
      </c>
      <c r="N32" s="314">
        <v>5</v>
      </c>
      <c r="O32" s="314"/>
      <c r="P32" s="314"/>
      <c r="Q32" s="314"/>
      <c r="R32" s="317">
        <v>12</v>
      </c>
      <c r="S32" s="57">
        <f t="shared" si="6"/>
        <v>126</v>
      </c>
      <c r="T32" s="184" t="s">
        <v>337</v>
      </c>
      <c r="V32" s="37"/>
      <c r="W32" s="148">
        <v>24</v>
      </c>
      <c r="X32" s="321">
        <f t="shared" si="2"/>
        <v>427</v>
      </c>
      <c r="Y32" s="322" t="s">
        <v>66</v>
      </c>
      <c r="Z32" s="246"/>
      <c r="AA32" s="151"/>
      <c r="AB32" s="61"/>
      <c r="AC32" s="61">
        <v>121</v>
      </c>
      <c r="AD32" s="151">
        <v>98.8</v>
      </c>
      <c r="AE32" s="61">
        <v>120.7</v>
      </c>
      <c r="AF32" s="61"/>
      <c r="AG32" s="61">
        <v>86.5</v>
      </c>
      <c r="AH32" s="62"/>
      <c r="AI32" s="62"/>
      <c r="AJ32" s="62"/>
      <c r="AK32" s="62"/>
      <c r="AL32" s="62"/>
      <c r="AM32" s="62"/>
      <c r="AN32" s="62"/>
    </row>
    <row r="33" spans="1:40" ht="15.75" x14ac:dyDescent="0.25">
      <c r="A33" s="298">
        <v>5</v>
      </c>
      <c r="B33" s="184" t="s">
        <v>305</v>
      </c>
      <c r="C33" s="314">
        <v>47</v>
      </c>
      <c r="D33" s="314">
        <v>2.5</v>
      </c>
      <c r="E33" s="314">
        <v>15</v>
      </c>
      <c r="F33" s="314">
        <f t="shared" si="5"/>
        <v>37.5</v>
      </c>
      <c r="G33" s="314">
        <v>3</v>
      </c>
      <c r="H33" s="314"/>
      <c r="I33" s="314"/>
      <c r="J33" s="314"/>
      <c r="K33" s="314"/>
      <c r="L33" s="314">
        <v>5</v>
      </c>
      <c r="M33" s="314"/>
      <c r="N33" s="314"/>
      <c r="O33" s="314"/>
      <c r="P33" s="314"/>
      <c r="Q33" s="314"/>
      <c r="R33" s="317"/>
      <c r="S33" s="57">
        <f t="shared" si="6"/>
        <v>92.5</v>
      </c>
      <c r="T33" s="184" t="s">
        <v>305</v>
      </c>
      <c r="V33" s="37"/>
      <c r="W33" s="148">
        <v>25</v>
      </c>
      <c r="X33" s="250">
        <f t="shared" si="2"/>
        <v>361.5</v>
      </c>
      <c r="Y33" s="251" t="s">
        <v>208</v>
      </c>
      <c r="Z33" s="246"/>
      <c r="AA33" s="151"/>
      <c r="AB33" s="61"/>
      <c r="AC33" s="61">
        <v>95.5</v>
      </c>
      <c r="AD33" s="61">
        <v>106</v>
      </c>
      <c r="AE33" s="61">
        <v>160</v>
      </c>
      <c r="AF33" s="61"/>
      <c r="AG33" s="61"/>
      <c r="AH33" s="62"/>
      <c r="AI33" s="62"/>
      <c r="AJ33" s="62"/>
      <c r="AK33" s="62"/>
      <c r="AL33" s="62"/>
      <c r="AM33" s="62"/>
      <c r="AN33" s="62"/>
    </row>
    <row r="34" spans="1:40" ht="15.75" x14ac:dyDescent="0.25">
      <c r="A34" s="298">
        <v>6</v>
      </c>
      <c r="B34" s="186" t="s">
        <v>66</v>
      </c>
      <c r="C34" s="314">
        <v>46</v>
      </c>
      <c r="D34" s="314">
        <v>2.5</v>
      </c>
      <c r="E34" s="314">
        <v>13</v>
      </c>
      <c r="F34" s="314">
        <f>PRODUCT(D34:E34)</f>
        <v>32.5</v>
      </c>
      <c r="G34" s="314">
        <v>3</v>
      </c>
      <c r="H34" s="314"/>
      <c r="I34" s="314"/>
      <c r="J34" s="314"/>
      <c r="K34" s="314"/>
      <c r="L34" s="314">
        <v>5</v>
      </c>
      <c r="M34" s="314"/>
      <c r="N34" s="314"/>
      <c r="O34" s="314"/>
      <c r="P34" s="314"/>
      <c r="Q34" s="314"/>
      <c r="R34" s="317"/>
      <c r="S34" s="57">
        <f t="shared" si="6"/>
        <v>86.5</v>
      </c>
      <c r="T34" s="186" t="s">
        <v>66</v>
      </c>
      <c r="V34" s="37"/>
      <c r="W34" s="148">
        <v>26</v>
      </c>
      <c r="X34" s="321">
        <f t="shared" si="2"/>
        <v>338.3</v>
      </c>
      <c r="Y34" s="322" t="s">
        <v>306</v>
      </c>
      <c r="Z34" s="246"/>
      <c r="AA34" s="151"/>
      <c r="AB34" s="61"/>
      <c r="AC34" s="61"/>
      <c r="AD34" s="61">
        <v>102.5</v>
      </c>
      <c r="AE34" s="61">
        <v>94.3</v>
      </c>
      <c r="AF34" s="61"/>
      <c r="AG34" s="61">
        <v>141.5</v>
      </c>
      <c r="AH34" s="62"/>
      <c r="AI34" s="62"/>
      <c r="AJ34" s="62"/>
      <c r="AK34" s="62"/>
      <c r="AL34" s="62"/>
      <c r="AM34" s="62"/>
      <c r="AN34" s="62"/>
    </row>
    <row r="35" spans="1:40" ht="15.75" x14ac:dyDescent="0.25">
      <c r="A35" s="298">
        <v>7</v>
      </c>
      <c r="B35" s="184" t="s">
        <v>233</v>
      </c>
      <c r="C35" s="314">
        <v>45</v>
      </c>
      <c r="D35" s="314">
        <v>2.5</v>
      </c>
      <c r="E35" s="314">
        <v>8</v>
      </c>
      <c r="F35" s="314">
        <f t="shared" ref="F35:F42" si="7">PRODUCT(D35:E35)</f>
        <v>20</v>
      </c>
      <c r="G35" s="314">
        <v>3</v>
      </c>
      <c r="H35" s="314"/>
      <c r="I35" s="314"/>
      <c r="J35" s="314"/>
      <c r="K35" s="314"/>
      <c r="L35" s="314">
        <v>5</v>
      </c>
      <c r="M35" s="314"/>
      <c r="N35" s="314"/>
      <c r="O35" s="314"/>
      <c r="P35" s="314"/>
      <c r="Q35" s="314"/>
      <c r="R35" s="317">
        <v>11</v>
      </c>
      <c r="S35" s="57">
        <f t="shared" si="6"/>
        <v>84</v>
      </c>
      <c r="T35" s="184" t="s">
        <v>233</v>
      </c>
      <c r="V35" s="37"/>
      <c r="W35" s="148">
        <v>28</v>
      </c>
      <c r="X35" s="321">
        <f t="shared" si="2"/>
        <v>327.10000000000002</v>
      </c>
      <c r="Y35" s="322" t="s">
        <v>84</v>
      </c>
      <c r="Z35" s="247"/>
      <c r="AA35" s="169"/>
      <c r="AB35" s="169"/>
      <c r="AC35" s="169"/>
      <c r="AD35" s="169">
        <v>48.8</v>
      </c>
      <c r="AE35" s="49">
        <v>49.9</v>
      </c>
      <c r="AF35" s="49">
        <v>96.4</v>
      </c>
      <c r="AG35" s="169">
        <v>132</v>
      </c>
      <c r="AH35" s="62"/>
      <c r="AI35" s="62"/>
      <c r="AJ35" s="62"/>
      <c r="AK35" s="62"/>
      <c r="AL35" s="62"/>
      <c r="AM35" s="62"/>
      <c r="AN35" s="62"/>
    </row>
    <row r="36" spans="1:40" ht="15.75" x14ac:dyDescent="0.25">
      <c r="A36" s="298">
        <v>8</v>
      </c>
      <c r="B36" s="184" t="s">
        <v>338</v>
      </c>
      <c r="C36" s="314">
        <v>44</v>
      </c>
      <c r="D36" s="314">
        <v>2.5</v>
      </c>
      <c r="E36" s="314">
        <v>8</v>
      </c>
      <c r="F36" s="314">
        <f t="shared" si="7"/>
        <v>20</v>
      </c>
      <c r="G36" s="314">
        <v>3</v>
      </c>
      <c r="H36" s="314"/>
      <c r="I36" s="314"/>
      <c r="J36" s="314"/>
      <c r="K36" s="314"/>
      <c r="L36" s="314">
        <v>5</v>
      </c>
      <c r="M36" s="314"/>
      <c r="N36" s="314"/>
      <c r="O36" s="314"/>
      <c r="P36" s="314"/>
      <c r="Q36" s="314"/>
      <c r="R36" s="317"/>
      <c r="S36" s="57">
        <f t="shared" si="6"/>
        <v>72</v>
      </c>
      <c r="T36" s="184" t="s">
        <v>338</v>
      </c>
      <c r="V36" s="37"/>
      <c r="W36" s="148">
        <v>27</v>
      </c>
      <c r="X36" s="259">
        <f t="shared" si="2"/>
        <v>323.10000000000002</v>
      </c>
      <c r="Y36" s="260" t="s">
        <v>33</v>
      </c>
      <c r="Z36" s="246"/>
      <c r="AA36" s="151"/>
      <c r="AB36" s="61"/>
      <c r="AC36" s="61">
        <v>39</v>
      </c>
      <c r="AD36" s="61">
        <v>52.7</v>
      </c>
      <c r="AE36" s="61">
        <v>81.3</v>
      </c>
      <c r="AF36" s="61">
        <v>76</v>
      </c>
      <c r="AG36" s="61">
        <v>74.099999999999994</v>
      </c>
      <c r="AH36" s="62"/>
      <c r="AI36" s="62"/>
      <c r="AJ36" s="62"/>
      <c r="AK36" s="62"/>
      <c r="AL36" s="62"/>
      <c r="AM36" s="62"/>
      <c r="AN36" s="62"/>
    </row>
    <row r="37" spans="1:40" ht="15.75" x14ac:dyDescent="0.25">
      <c r="A37" s="298">
        <v>9</v>
      </c>
      <c r="B37" s="41" t="s">
        <v>64</v>
      </c>
      <c r="C37" s="314">
        <v>43</v>
      </c>
      <c r="D37" s="13">
        <v>2.5</v>
      </c>
      <c r="E37" s="13">
        <v>4</v>
      </c>
      <c r="F37" s="13">
        <f t="shared" si="7"/>
        <v>10</v>
      </c>
      <c r="G37" s="13">
        <v>3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317"/>
      <c r="S37" s="57">
        <f t="shared" si="6"/>
        <v>56</v>
      </c>
      <c r="T37" s="41" t="s">
        <v>64</v>
      </c>
      <c r="V37" s="37"/>
      <c r="W37" s="148">
        <v>29</v>
      </c>
      <c r="X37" s="346">
        <f>SUM(Z37:AN37)</f>
        <v>316.89999999999998</v>
      </c>
      <c r="Y37" s="266" t="s">
        <v>236</v>
      </c>
      <c r="Z37" s="247"/>
      <c r="AA37" s="169"/>
      <c r="AB37" s="169"/>
      <c r="AC37" s="169"/>
      <c r="AD37" s="169">
        <v>44</v>
      </c>
      <c r="AE37" s="49">
        <v>75.3</v>
      </c>
      <c r="AF37" s="61">
        <v>102.2</v>
      </c>
      <c r="AG37" s="169">
        <v>95.4</v>
      </c>
      <c r="AH37" s="62"/>
      <c r="AI37" s="62"/>
      <c r="AJ37" s="62"/>
      <c r="AK37" s="62"/>
      <c r="AL37" s="62"/>
      <c r="AM37" s="62"/>
      <c r="AN37" s="62"/>
    </row>
    <row r="38" spans="1:40" ht="15.75" x14ac:dyDescent="0.25">
      <c r="A38" s="298">
        <v>10</v>
      </c>
      <c r="B38" s="41" t="s">
        <v>22</v>
      </c>
      <c r="C38" s="314">
        <v>42</v>
      </c>
      <c r="D38" s="13">
        <v>2.5</v>
      </c>
      <c r="E38" s="13">
        <v>1</v>
      </c>
      <c r="F38" s="13">
        <f t="shared" si="7"/>
        <v>2.5</v>
      </c>
      <c r="G38" s="13">
        <v>3</v>
      </c>
      <c r="H38" s="13">
        <v>3</v>
      </c>
      <c r="I38" s="13">
        <v>3</v>
      </c>
      <c r="J38" s="13"/>
      <c r="K38" s="13"/>
      <c r="L38" s="13"/>
      <c r="M38" s="13"/>
      <c r="N38" s="13"/>
      <c r="O38" s="13"/>
      <c r="P38" s="13"/>
      <c r="Q38" s="13"/>
      <c r="R38" s="317"/>
      <c r="S38" s="57">
        <f t="shared" si="6"/>
        <v>53.5</v>
      </c>
      <c r="T38" s="41" t="s">
        <v>22</v>
      </c>
      <c r="V38" s="37"/>
      <c r="W38" s="148">
        <v>30</v>
      </c>
      <c r="X38" s="267">
        <f t="shared" ref="X38:X46" si="8">SUM(Z38:AM38)</f>
        <v>308.7</v>
      </c>
      <c r="Y38" s="268" t="s">
        <v>192</v>
      </c>
      <c r="Z38" s="247"/>
      <c r="AA38" s="169"/>
      <c r="AB38" s="169"/>
      <c r="AC38" s="169">
        <v>39</v>
      </c>
      <c r="AD38" s="169">
        <v>61.8</v>
      </c>
      <c r="AE38" s="61">
        <v>70.599999999999994</v>
      </c>
      <c r="AF38" s="49">
        <v>76.5</v>
      </c>
      <c r="AG38" s="169">
        <v>60.8</v>
      </c>
      <c r="AH38" s="62"/>
      <c r="AI38" s="62"/>
      <c r="AJ38" s="62"/>
      <c r="AK38" s="62"/>
      <c r="AL38" s="62"/>
      <c r="AM38" s="62"/>
      <c r="AN38" s="62"/>
    </row>
    <row r="39" spans="1:40" ht="15.75" x14ac:dyDescent="0.25">
      <c r="A39" s="298"/>
      <c r="B39" s="310"/>
      <c r="C39" s="311"/>
      <c r="D39" s="310"/>
      <c r="E39" s="310"/>
      <c r="F39" s="310"/>
      <c r="G39" s="299" t="s">
        <v>53</v>
      </c>
      <c r="H39" s="298" t="s">
        <v>51</v>
      </c>
      <c r="I39" s="298" t="s">
        <v>52</v>
      </c>
      <c r="J39" s="298" t="s">
        <v>54</v>
      </c>
      <c r="K39" s="298" t="s">
        <v>56</v>
      </c>
      <c r="L39" s="298" t="s">
        <v>51</v>
      </c>
      <c r="M39" s="298" t="s">
        <v>52</v>
      </c>
      <c r="N39" s="298" t="s">
        <v>54</v>
      </c>
      <c r="O39" s="298" t="s">
        <v>56</v>
      </c>
      <c r="P39" s="298" t="s">
        <v>58</v>
      </c>
      <c r="Q39" s="298" t="s">
        <v>56</v>
      </c>
      <c r="R39" s="161"/>
      <c r="S39" s="312"/>
      <c r="T39" s="310"/>
      <c r="V39" s="37"/>
      <c r="W39" s="148">
        <v>31</v>
      </c>
      <c r="X39" s="250">
        <f t="shared" si="8"/>
        <v>302.7</v>
      </c>
      <c r="Y39" s="251" t="s">
        <v>246</v>
      </c>
      <c r="Z39" s="246"/>
      <c r="AA39" s="151"/>
      <c r="AB39" s="61"/>
      <c r="AC39" s="61">
        <v>110.7</v>
      </c>
      <c r="AD39" s="61">
        <v>104.7</v>
      </c>
      <c r="AE39" s="61">
        <v>87.3</v>
      </c>
      <c r="AF39" s="61"/>
      <c r="AG39" s="61"/>
      <c r="AH39" s="62"/>
      <c r="AI39" s="62"/>
      <c r="AJ39" s="62"/>
      <c r="AK39" s="62"/>
      <c r="AL39" s="62"/>
      <c r="AM39" s="62"/>
      <c r="AN39" s="62"/>
    </row>
    <row r="40" spans="1:40" ht="15.75" x14ac:dyDescent="0.25">
      <c r="A40" s="298">
        <v>1</v>
      </c>
      <c r="B40" s="48" t="s">
        <v>259</v>
      </c>
      <c r="C40" s="303">
        <v>41</v>
      </c>
      <c r="D40" s="303">
        <v>2.1</v>
      </c>
      <c r="E40" s="303">
        <v>22</v>
      </c>
      <c r="F40" s="303">
        <f t="shared" si="7"/>
        <v>46.2</v>
      </c>
      <c r="G40" s="303">
        <v>2</v>
      </c>
      <c r="H40" s="303">
        <v>2</v>
      </c>
      <c r="I40" s="303">
        <v>2</v>
      </c>
      <c r="J40" s="303"/>
      <c r="K40" s="303"/>
      <c r="L40" s="303">
        <v>4</v>
      </c>
      <c r="M40" s="303">
        <v>4</v>
      </c>
      <c r="N40" s="303"/>
      <c r="O40" s="303"/>
      <c r="P40" s="303"/>
      <c r="Q40" s="303"/>
      <c r="R40" s="317">
        <v>15</v>
      </c>
      <c r="S40" s="25">
        <f>SUM(F40:R40)+C40</f>
        <v>116.2</v>
      </c>
      <c r="T40" s="48" t="s">
        <v>259</v>
      </c>
      <c r="V40" s="37"/>
      <c r="W40" s="148">
        <v>33</v>
      </c>
      <c r="X40" s="259">
        <f t="shared" si="8"/>
        <v>298.5</v>
      </c>
      <c r="Y40" s="260" t="s">
        <v>17</v>
      </c>
      <c r="Z40" s="246"/>
      <c r="AA40" s="294"/>
      <c r="AB40" s="61"/>
      <c r="AC40" s="61"/>
      <c r="AD40" s="61"/>
      <c r="AE40" s="61">
        <v>139</v>
      </c>
      <c r="AF40" s="61">
        <v>87.5</v>
      </c>
      <c r="AG40" s="61">
        <v>72</v>
      </c>
      <c r="AH40" s="62"/>
      <c r="AI40" s="62"/>
      <c r="AJ40" s="62"/>
      <c r="AK40" s="62"/>
      <c r="AL40" s="62"/>
      <c r="AM40" s="62"/>
      <c r="AN40" s="61"/>
    </row>
    <row r="41" spans="1:40" ht="15.75" x14ac:dyDescent="0.25">
      <c r="A41" s="298">
        <v>2</v>
      </c>
      <c r="B41" s="48" t="s">
        <v>149</v>
      </c>
      <c r="C41" s="303">
        <v>40</v>
      </c>
      <c r="D41" s="303">
        <v>2.1</v>
      </c>
      <c r="E41" s="303">
        <v>21</v>
      </c>
      <c r="F41" s="303">
        <f t="shared" si="7"/>
        <v>44.1</v>
      </c>
      <c r="G41" s="303">
        <v>3</v>
      </c>
      <c r="H41" s="303">
        <v>3</v>
      </c>
      <c r="I41" s="303">
        <v>3</v>
      </c>
      <c r="J41" s="303"/>
      <c r="K41" s="303"/>
      <c r="L41" s="303">
        <v>4</v>
      </c>
      <c r="M41" s="303">
        <v>4</v>
      </c>
      <c r="N41" s="303">
        <v>4</v>
      </c>
      <c r="O41" s="303">
        <v>4</v>
      </c>
      <c r="P41" s="303"/>
      <c r="Q41" s="303"/>
      <c r="R41" s="317"/>
      <c r="S41" s="25">
        <f t="shared" ref="S41:S49" si="9">SUM(F41:R41)+C41</f>
        <v>109.1</v>
      </c>
      <c r="T41" s="48" t="s">
        <v>149</v>
      </c>
      <c r="V41" s="37"/>
      <c r="W41" s="148">
        <v>32</v>
      </c>
      <c r="X41" s="321">
        <f t="shared" si="8"/>
        <v>296</v>
      </c>
      <c r="Y41" s="322" t="s">
        <v>22</v>
      </c>
      <c r="Z41" s="246"/>
      <c r="AA41" s="151"/>
      <c r="AB41" s="61"/>
      <c r="AC41" s="61">
        <v>46.5</v>
      </c>
      <c r="AD41" s="61">
        <v>87.5</v>
      </c>
      <c r="AE41" s="61">
        <v>65</v>
      </c>
      <c r="AF41" s="61">
        <v>43.5</v>
      </c>
      <c r="AG41" s="61">
        <v>53.5</v>
      </c>
      <c r="AH41" s="61"/>
      <c r="AI41" s="61"/>
      <c r="AJ41" s="61"/>
      <c r="AK41" s="61"/>
      <c r="AL41" s="61"/>
      <c r="AM41" s="61"/>
      <c r="AN41" s="62"/>
    </row>
    <row r="42" spans="1:40" ht="15.75" x14ac:dyDescent="0.25">
      <c r="A42" s="298">
        <v>3</v>
      </c>
      <c r="B42" s="48" t="s">
        <v>309</v>
      </c>
      <c r="C42" s="303">
        <v>39</v>
      </c>
      <c r="D42" s="303">
        <v>2.1</v>
      </c>
      <c r="E42" s="303">
        <v>15</v>
      </c>
      <c r="F42" s="303">
        <f t="shared" si="7"/>
        <v>31.5</v>
      </c>
      <c r="G42" s="303">
        <v>2</v>
      </c>
      <c r="H42" s="303">
        <v>2</v>
      </c>
      <c r="I42" s="303">
        <v>2</v>
      </c>
      <c r="J42" s="303">
        <v>2</v>
      </c>
      <c r="K42" s="303"/>
      <c r="L42" s="303">
        <v>4</v>
      </c>
      <c r="M42" s="303"/>
      <c r="N42" s="303"/>
      <c r="O42" s="303"/>
      <c r="P42" s="303"/>
      <c r="Q42" s="303"/>
      <c r="R42" s="317"/>
      <c r="S42" s="25">
        <f t="shared" si="9"/>
        <v>82.5</v>
      </c>
      <c r="T42" s="48" t="s">
        <v>309</v>
      </c>
      <c r="V42" s="37"/>
      <c r="W42" s="148">
        <v>34</v>
      </c>
      <c r="X42" s="250">
        <f t="shared" si="8"/>
        <v>286.2</v>
      </c>
      <c r="Y42" s="251" t="s">
        <v>266</v>
      </c>
      <c r="Z42" s="246"/>
      <c r="AA42" s="151"/>
      <c r="AB42" s="61"/>
      <c r="AC42" s="61">
        <v>68.3</v>
      </c>
      <c r="AD42" s="61">
        <v>105.8</v>
      </c>
      <c r="AE42" s="61">
        <v>112.1</v>
      </c>
      <c r="AF42" s="61"/>
      <c r="AG42" s="61"/>
      <c r="AH42" s="62"/>
      <c r="AI42" s="62"/>
      <c r="AJ42" s="62"/>
      <c r="AK42" s="62"/>
      <c r="AL42" s="62"/>
      <c r="AM42" s="62"/>
      <c r="AN42" s="62"/>
    </row>
    <row r="43" spans="1:40" ht="15.75" x14ac:dyDescent="0.25">
      <c r="A43" s="298">
        <v>4</v>
      </c>
      <c r="B43" s="137" t="s">
        <v>236</v>
      </c>
      <c r="C43" s="303">
        <v>38</v>
      </c>
      <c r="D43" s="303">
        <v>2.1</v>
      </c>
      <c r="E43" s="303">
        <v>14</v>
      </c>
      <c r="F43" s="303">
        <f>PRODUCT(D43:E43)</f>
        <v>29.400000000000002</v>
      </c>
      <c r="G43" s="303">
        <v>2</v>
      </c>
      <c r="H43" s="303">
        <v>2</v>
      </c>
      <c r="I43" s="303"/>
      <c r="J43" s="303"/>
      <c r="K43" s="303"/>
      <c r="L43" s="303">
        <v>4</v>
      </c>
      <c r="M43" s="303">
        <v>4</v>
      </c>
      <c r="N43" s="303"/>
      <c r="O43" s="303"/>
      <c r="P43" s="303"/>
      <c r="Q43" s="303"/>
      <c r="R43" s="317">
        <v>16</v>
      </c>
      <c r="S43" s="25">
        <f t="shared" si="9"/>
        <v>95.4</v>
      </c>
      <c r="T43" s="137" t="s">
        <v>236</v>
      </c>
      <c r="V43" s="37"/>
      <c r="W43" s="148">
        <v>35</v>
      </c>
      <c r="X43" s="334">
        <f t="shared" si="8"/>
        <v>284.3</v>
      </c>
      <c r="Y43" s="335" t="s">
        <v>64</v>
      </c>
      <c r="Z43" s="246"/>
      <c r="AA43" s="151"/>
      <c r="AB43" s="61"/>
      <c r="AC43" s="61">
        <v>54.8</v>
      </c>
      <c r="AD43" s="61">
        <v>98.5</v>
      </c>
      <c r="AE43" s="61">
        <v>75</v>
      </c>
      <c r="AF43" s="61"/>
      <c r="AG43" s="61">
        <v>56</v>
      </c>
      <c r="AH43" s="62"/>
      <c r="AI43" s="62"/>
      <c r="AJ43" s="62"/>
      <c r="AK43" s="62"/>
      <c r="AL43" s="62"/>
      <c r="AM43" s="62"/>
      <c r="AN43" s="62"/>
    </row>
    <row r="44" spans="1:40" ht="15.75" x14ac:dyDescent="0.25">
      <c r="A44" s="298">
        <v>5</v>
      </c>
      <c r="B44" s="48" t="s">
        <v>41</v>
      </c>
      <c r="C44" s="303">
        <v>37</v>
      </c>
      <c r="D44" s="303">
        <v>2.1</v>
      </c>
      <c r="E44" s="303">
        <v>12</v>
      </c>
      <c r="F44" s="303">
        <f t="shared" ref="F44:F49" si="10">PRODUCT(D44:E44)</f>
        <v>25.200000000000003</v>
      </c>
      <c r="G44" s="303">
        <v>3</v>
      </c>
      <c r="H44" s="303">
        <v>3</v>
      </c>
      <c r="I44" s="303"/>
      <c r="J44" s="303"/>
      <c r="K44" s="303"/>
      <c r="L44" s="303">
        <v>4</v>
      </c>
      <c r="M44" s="303"/>
      <c r="N44" s="303"/>
      <c r="O44" s="303"/>
      <c r="P44" s="303"/>
      <c r="Q44" s="303"/>
      <c r="R44" s="317"/>
      <c r="S44" s="25">
        <f t="shared" si="9"/>
        <v>72.2</v>
      </c>
      <c r="T44" s="48" t="s">
        <v>41</v>
      </c>
      <c r="V44" s="37"/>
      <c r="W44" s="148">
        <v>36</v>
      </c>
      <c r="X44" s="332">
        <f t="shared" si="8"/>
        <v>275.7</v>
      </c>
      <c r="Y44" s="333" t="s">
        <v>204</v>
      </c>
      <c r="Z44" s="247"/>
      <c r="AA44" s="169"/>
      <c r="AB44" s="169"/>
      <c r="AC44" s="169">
        <v>37</v>
      </c>
      <c r="AD44" s="169">
        <v>56.4</v>
      </c>
      <c r="AE44" s="49">
        <v>64.599999999999994</v>
      </c>
      <c r="AF44" s="49">
        <v>45.7</v>
      </c>
      <c r="AG44" s="169">
        <v>72</v>
      </c>
      <c r="AH44" s="62"/>
      <c r="AI44" s="62"/>
      <c r="AJ44" s="62"/>
      <c r="AK44" s="62"/>
      <c r="AL44" s="62"/>
      <c r="AM44" s="62"/>
      <c r="AN44" s="62"/>
    </row>
    <row r="45" spans="1:40" ht="15.75" x14ac:dyDescent="0.25">
      <c r="A45" s="298">
        <v>6</v>
      </c>
      <c r="B45" s="48" t="s">
        <v>339</v>
      </c>
      <c r="C45" s="303">
        <v>36</v>
      </c>
      <c r="D45" s="303">
        <v>2.1</v>
      </c>
      <c r="E45" s="303">
        <v>11</v>
      </c>
      <c r="F45" s="303">
        <f t="shared" si="10"/>
        <v>23.1</v>
      </c>
      <c r="G45" s="303">
        <v>3</v>
      </c>
      <c r="H45" s="303"/>
      <c r="I45" s="303"/>
      <c r="J45" s="303"/>
      <c r="K45" s="303"/>
      <c r="L45" s="303">
        <v>4</v>
      </c>
      <c r="M45" s="303">
        <v>4</v>
      </c>
      <c r="N45" s="303">
        <v>4</v>
      </c>
      <c r="O45" s="303"/>
      <c r="P45" s="303"/>
      <c r="Q45" s="303"/>
      <c r="R45" s="317"/>
      <c r="S45" s="25">
        <f t="shared" si="9"/>
        <v>74.099999999999994</v>
      </c>
      <c r="T45" s="48" t="s">
        <v>339</v>
      </c>
      <c r="V45" s="37"/>
      <c r="W45" s="148">
        <v>37</v>
      </c>
      <c r="X45" s="334">
        <f t="shared" si="8"/>
        <v>272.10000000000002</v>
      </c>
      <c r="Y45" s="335" t="s">
        <v>149</v>
      </c>
      <c r="Z45" s="246"/>
      <c r="AA45" s="151"/>
      <c r="AB45" s="61"/>
      <c r="AC45" s="61"/>
      <c r="AD45" s="61">
        <v>65</v>
      </c>
      <c r="AE45" s="61">
        <v>98</v>
      </c>
      <c r="AF45" s="61"/>
      <c r="AG45" s="61">
        <v>109.1</v>
      </c>
      <c r="AH45" s="62"/>
      <c r="AI45" s="62"/>
      <c r="AJ45" s="62"/>
      <c r="AK45" s="62"/>
      <c r="AL45" s="62"/>
      <c r="AM45" s="62"/>
      <c r="AN45" s="62"/>
    </row>
    <row r="46" spans="1:40" ht="15.75" x14ac:dyDescent="0.25">
      <c r="A46" s="298">
        <v>7</v>
      </c>
      <c r="B46" s="137" t="s">
        <v>204</v>
      </c>
      <c r="C46" s="303">
        <v>35</v>
      </c>
      <c r="D46" s="303">
        <v>2.1</v>
      </c>
      <c r="E46" s="303">
        <v>10</v>
      </c>
      <c r="F46" s="303">
        <f t="shared" si="10"/>
        <v>21</v>
      </c>
      <c r="G46" s="303">
        <v>2</v>
      </c>
      <c r="H46" s="303"/>
      <c r="I46" s="303"/>
      <c r="J46" s="303"/>
      <c r="K46" s="303"/>
      <c r="L46" s="303">
        <v>4</v>
      </c>
      <c r="M46" s="303"/>
      <c r="N46" s="303"/>
      <c r="O46" s="303"/>
      <c r="P46" s="303"/>
      <c r="Q46" s="303"/>
      <c r="R46" s="317">
        <v>10</v>
      </c>
      <c r="S46" s="25">
        <f t="shared" si="9"/>
        <v>72</v>
      </c>
      <c r="T46" s="137" t="s">
        <v>204</v>
      </c>
      <c r="V46" s="37"/>
      <c r="W46" s="148">
        <v>38</v>
      </c>
      <c r="X46" s="334">
        <f t="shared" si="8"/>
        <v>270.7</v>
      </c>
      <c r="Y46" s="335" t="s">
        <v>41</v>
      </c>
      <c r="Z46" s="246"/>
      <c r="AA46" s="151"/>
      <c r="AB46" s="61"/>
      <c r="AC46" s="61">
        <v>47.7</v>
      </c>
      <c r="AD46" s="61">
        <v>37.200000000000003</v>
      </c>
      <c r="AE46" s="61">
        <v>60.6</v>
      </c>
      <c r="AF46" s="61">
        <v>53</v>
      </c>
      <c r="AG46" s="61">
        <v>72.2</v>
      </c>
      <c r="AH46" s="62"/>
      <c r="AI46" s="62"/>
      <c r="AJ46" s="62"/>
      <c r="AK46" s="62"/>
      <c r="AL46" s="62"/>
      <c r="AM46" s="62"/>
      <c r="AN46" s="62"/>
    </row>
    <row r="47" spans="1:40" x14ac:dyDescent="0.25">
      <c r="A47" s="298">
        <v>8</v>
      </c>
      <c r="B47" s="137" t="s">
        <v>192</v>
      </c>
      <c r="C47" s="303">
        <v>34</v>
      </c>
      <c r="D47" s="303">
        <v>2.1</v>
      </c>
      <c r="E47" s="303">
        <v>8</v>
      </c>
      <c r="F47" s="303">
        <f t="shared" si="10"/>
        <v>16.8</v>
      </c>
      <c r="G47" s="303">
        <v>3</v>
      </c>
      <c r="H47" s="303">
        <v>3</v>
      </c>
      <c r="I47" s="303"/>
      <c r="J47" s="303"/>
      <c r="K47" s="303"/>
      <c r="L47" s="303">
        <v>4</v>
      </c>
      <c r="M47" s="303"/>
      <c r="N47" s="303"/>
      <c r="O47" s="303"/>
      <c r="P47" s="303"/>
      <c r="Q47" s="303"/>
      <c r="R47" s="317"/>
      <c r="S47" s="25">
        <f t="shared" si="9"/>
        <v>60.8</v>
      </c>
      <c r="T47" s="137" t="s">
        <v>192</v>
      </c>
      <c r="V47" s="37"/>
      <c r="W47" s="148">
        <v>39</v>
      </c>
      <c r="X47" s="336">
        <f>SUM(Z47:AN47)</f>
        <v>267.2</v>
      </c>
      <c r="Y47" s="337" t="s">
        <v>237</v>
      </c>
      <c r="Z47" s="345"/>
      <c r="AA47" s="169"/>
      <c r="AB47" s="169"/>
      <c r="AC47" s="169"/>
      <c r="AD47" s="169">
        <v>37.200000000000003</v>
      </c>
      <c r="AE47" s="169">
        <v>81.2</v>
      </c>
      <c r="AF47" s="49">
        <v>66.3</v>
      </c>
      <c r="AG47" s="169">
        <v>82.5</v>
      </c>
      <c r="AH47" s="62"/>
      <c r="AI47" s="62"/>
      <c r="AN47" s="61"/>
    </row>
    <row r="48" spans="1:40" ht="15.75" x14ac:dyDescent="0.25">
      <c r="A48" s="298">
        <v>9</v>
      </c>
      <c r="B48" s="41" t="s">
        <v>220</v>
      </c>
      <c r="C48" s="303">
        <v>33</v>
      </c>
      <c r="D48" s="13">
        <v>2.1</v>
      </c>
      <c r="E48" s="13">
        <v>7</v>
      </c>
      <c r="F48" s="13">
        <f t="shared" si="10"/>
        <v>14.700000000000001</v>
      </c>
      <c r="G48" s="13">
        <v>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317">
        <v>4</v>
      </c>
      <c r="S48" s="25">
        <f t="shared" si="9"/>
        <v>53.7</v>
      </c>
      <c r="T48" s="41" t="s">
        <v>220</v>
      </c>
      <c r="V48" s="37"/>
      <c r="W48" s="148">
        <v>40</v>
      </c>
      <c r="X48" s="332">
        <f>SUM(Z48:AM48)</f>
        <v>255.7</v>
      </c>
      <c r="Y48" s="333" t="s">
        <v>206</v>
      </c>
      <c r="Z48" s="65"/>
      <c r="AA48" s="169"/>
      <c r="AB48" s="169"/>
      <c r="AC48" s="169">
        <v>42</v>
      </c>
      <c r="AD48" s="169">
        <v>41.8</v>
      </c>
      <c r="AE48" s="49">
        <v>64.2</v>
      </c>
      <c r="AF48" s="61">
        <v>61.1</v>
      </c>
      <c r="AG48" s="169">
        <v>46.6</v>
      </c>
      <c r="AH48" s="62"/>
      <c r="AI48" s="62"/>
      <c r="AJ48" s="62"/>
      <c r="AK48" s="62"/>
      <c r="AL48" s="62"/>
      <c r="AM48" s="62"/>
      <c r="AN48" s="62"/>
    </row>
    <row r="49" spans="1:40" ht="15.75" x14ac:dyDescent="0.25">
      <c r="A49" s="298">
        <v>10</v>
      </c>
      <c r="B49" s="41" t="s">
        <v>206</v>
      </c>
      <c r="C49" s="303">
        <v>32</v>
      </c>
      <c r="D49" s="13">
        <v>2.1</v>
      </c>
      <c r="E49" s="13">
        <v>6</v>
      </c>
      <c r="F49" s="13">
        <f t="shared" si="10"/>
        <v>12.600000000000001</v>
      </c>
      <c r="G49" s="13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317"/>
      <c r="S49" s="25">
        <f t="shared" si="9"/>
        <v>46.6</v>
      </c>
      <c r="T49" s="41" t="s">
        <v>206</v>
      </c>
      <c r="V49" s="37"/>
      <c r="W49" s="148">
        <v>41</v>
      </c>
      <c r="X49" s="336">
        <f>SUM(Z49:AN49)</f>
        <v>250.39999999999998</v>
      </c>
      <c r="Y49" s="337" t="s">
        <v>259</v>
      </c>
      <c r="Z49" s="246"/>
      <c r="AA49" s="154"/>
      <c r="AB49" s="49"/>
      <c r="AC49" s="49">
        <v>53.6</v>
      </c>
      <c r="AD49" s="49"/>
      <c r="AE49" s="49"/>
      <c r="AF49" s="49">
        <v>80.599999999999994</v>
      </c>
      <c r="AG49" s="49">
        <v>116.2</v>
      </c>
      <c r="AH49" s="62"/>
      <c r="AI49" s="62"/>
      <c r="AJ49" s="62"/>
      <c r="AK49" s="62"/>
      <c r="AL49" s="62"/>
      <c r="AM49" s="62"/>
      <c r="AN49" s="62"/>
    </row>
    <row r="50" spans="1:40" x14ac:dyDescent="0.25">
      <c r="A50" s="298"/>
      <c r="B50" s="298"/>
      <c r="C50" s="298"/>
      <c r="D50" s="298"/>
      <c r="E50" s="298"/>
      <c r="F50" s="298"/>
      <c r="G50" s="299" t="s">
        <v>53</v>
      </c>
      <c r="H50" s="298" t="s">
        <v>51</v>
      </c>
      <c r="I50" s="298" t="s">
        <v>52</v>
      </c>
      <c r="J50" s="298" t="s">
        <v>54</v>
      </c>
      <c r="K50" s="298" t="s">
        <v>56</v>
      </c>
      <c r="L50" s="298" t="s">
        <v>51</v>
      </c>
      <c r="M50" s="298" t="s">
        <v>52</v>
      </c>
      <c r="N50" s="298" t="s">
        <v>54</v>
      </c>
      <c r="O50" s="298" t="s">
        <v>56</v>
      </c>
      <c r="P50" s="298" t="s">
        <v>58</v>
      </c>
      <c r="Q50" s="298" t="s">
        <v>56</v>
      </c>
      <c r="R50" s="161"/>
      <c r="S50" s="298"/>
      <c r="T50" s="298"/>
      <c r="V50" s="37"/>
      <c r="W50" s="148">
        <v>42</v>
      </c>
      <c r="X50" s="307">
        <f t="shared" ref="X50:X63" si="11">SUM(Z50:AM50)</f>
        <v>246.9</v>
      </c>
      <c r="Y50" s="308" t="s">
        <v>216</v>
      </c>
      <c r="Z50" s="246"/>
      <c r="AA50" s="154"/>
      <c r="AB50" s="49"/>
      <c r="AC50" s="49">
        <v>61.8</v>
      </c>
      <c r="AD50" s="49">
        <v>81.2</v>
      </c>
      <c r="AE50" s="49">
        <v>103.9</v>
      </c>
      <c r="AF50" s="61"/>
      <c r="AG50" s="49"/>
      <c r="AH50" s="62"/>
      <c r="AI50" s="62"/>
      <c r="AJ50" s="62"/>
      <c r="AK50" s="62"/>
      <c r="AL50" s="62"/>
      <c r="AM50" s="62"/>
      <c r="AN50" s="62"/>
    </row>
    <row r="51" spans="1:40" ht="15.75" x14ac:dyDescent="0.25">
      <c r="A51" s="298">
        <v>1</v>
      </c>
      <c r="B51" s="74" t="s">
        <v>314</v>
      </c>
      <c r="C51" s="301">
        <v>31</v>
      </c>
      <c r="D51" s="301">
        <v>1.6</v>
      </c>
      <c r="E51" s="301">
        <v>21</v>
      </c>
      <c r="F51" s="301">
        <f>PRODUCT(D51:E51)</f>
        <v>33.6</v>
      </c>
      <c r="G51" s="301">
        <v>2</v>
      </c>
      <c r="H51" s="301">
        <v>2</v>
      </c>
      <c r="I51" s="301">
        <v>2</v>
      </c>
      <c r="J51" s="301">
        <v>2</v>
      </c>
      <c r="K51" s="301">
        <v>2</v>
      </c>
      <c r="L51" s="301">
        <v>3</v>
      </c>
      <c r="M51" s="301">
        <v>3</v>
      </c>
      <c r="N51" s="301"/>
      <c r="O51" s="301"/>
      <c r="P51" s="301"/>
      <c r="Q51" s="301"/>
      <c r="R51" s="317"/>
      <c r="S51" s="26">
        <f>SUM(F51:R51)+C51</f>
        <v>80.599999999999994</v>
      </c>
      <c r="T51" s="74" t="s">
        <v>314</v>
      </c>
      <c r="V51" s="37"/>
      <c r="W51" s="148">
        <v>43</v>
      </c>
      <c r="X51" s="334">
        <f t="shared" si="11"/>
        <v>246.5</v>
      </c>
      <c r="Y51" s="337" t="s">
        <v>242</v>
      </c>
      <c r="Z51" s="246"/>
      <c r="AA51" s="151"/>
      <c r="AB51" s="61"/>
      <c r="AC51" s="61"/>
      <c r="AD51" s="61"/>
      <c r="AE51" s="49">
        <v>103.4</v>
      </c>
      <c r="AF51" s="49">
        <v>75.5</v>
      </c>
      <c r="AG51" s="61">
        <v>67.599999999999994</v>
      </c>
      <c r="AH51" s="62"/>
      <c r="AI51" s="62"/>
      <c r="AJ51" s="62"/>
      <c r="AK51" s="62"/>
      <c r="AL51" s="62"/>
      <c r="AM51" s="62"/>
      <c r="AN51" s="62"/>
    </row>
    <row r="52" spans="1:40" ht="15.75" x14ac:dyDescent="0.25">
      <c r="A52" s="298">
        <v>2</v>
      </c>
      <c r="B52" s="74" t="s">
        <v>313</v>
      </c>
      <c r="C52" s="301">
        <v>30</v>
      </c>
      <c r="D52" s="301">
        <v>1.6</v>
      </c>
      <c r="E52" s="301">
        <v>18</v>
      </c>
      <c r="F52" s="301">
        <f>PRODUCT(D52:E52)</f>
        <v>28.8</v>
      </c>
      <c r="G52" s="301">
        <v>2</v>
      </c>
      <c r="H52" s="301"/>
      <c r="I52" s="301"/>
      <c r="J52" s="301"/>
      <c r="K52" s="301"/>
      <c r="L52" s="301">
        <v>3</v>
      </c>
      <c r="M52" s="301">
        <v>3</v>
      </c>
      <c r="N52" s="301">
        <v>3</v>
      </c>
      <c r="O52" s="301"/>
      <c r="P52" s="301"/>
      <c r="Q52" s="301"/>
      <c r="R52" s="317"/>
      <c r="S52" s="26">
        <f t="shared" ref="S52:S60" si="12">SUM(F52:R52)+C52</f>
        <v>69.8</v>
      </c>
      <c r="T52" s="74" t="s">
        <v>313</v>
      </c>
      <c r="V52" s="37"/>
      <c r="W52" s="148">
        <v>44</v>
      </c>
      <c r="X52" s="316">
        <f t="shared" si="11"/>
        <v>244.89999999999998</v>
      </c>
      <c r="Y52" s="315" t="s">
        <v>205</v>
      </c>
      <c r="Z52" s="247"/>
      <c r="AA52" s="169"/>
      <c r="AB52" s="169"/>
      <c r="AC52" s="169">
        <v>28</v>
      </c>
      <c r="AD52" s="169">
        <v>63.3</v>
      </c>
      <c r="AE52" s="49">
        <v>88.6</v>
      </c>
      <c r="AF52" s="49">
        <v>65</v>
      </c>
      <c r="AG52" s="169"/>
      <c r="AH52" s="62"/>
      <c r="AI52" s="62"/>
      <c r="AJ52" s="62"/>
      <c r="AK52" s="62"/>
      <c r="AL52" s="62"/>
      <c r="AM52" s="62"/>
      <c r="AN52" s="62"/>
    </row>
    <row r="53" spans="1:40" x14ac:dyDescent="0.25">
      <c r="A53" s="298">
        <v>3</v>
      </c>
      <c r="B53" s="16" t="s">
        <v>311</v>
      </c>
      <c r="C53" s="301">
        <v>29</v>
      </c>
      <c r="D53" s="301">
        <v>1.6</v>
      </c>
      <c r="E53" s="301">
        <v>17</v>
      </c>
      <c r="F53" s="301">
        <f t="shared" ref="F53:F60" si="13">PRODUCT(D53:E53)</f>
        <v>27.200000000000003</v>
      </c>
      <c r="G53" s="301">
        <v>2</v>
      </c>
      <c r="H53" s="301"/>
      <c r="I53" s="301"/>
      <c r="J53" s="301"/>
      <c r="K53" s="301"/>
      <c r="L53" s="301">
        <v>3</v>
      </c>
      <c r="M53" s="301">
        <v>3</v>
      </c>
      <c r="N53" s="301"/>
      <c r="O53" s="301"/>
      <c r="P53" s="301"/>
      <c r="Q53" s="301"/>
      <c r="R53" s="317"/>
      <c r="S53" s="26">
        <f t="shared" si="12"/>
        <v>64.2</v>
      </c>
      <c r="T53" s="16" t="s">
        <v>311</v>
      </c>
      <c r="V53" s="37"/>
      <c r="W53" s="148">
        <v>45</v>
      </c>
      <c r="X53" s="252">
        <f t="shared" si="11"/>
        <v>240.2</v>
      </c>
      <c r="Y53" s="253" t="s">
        <v>214</v>
      </c>
      <c r="Z53" s="246"/>
      <c r="AA53" s="154"/>
      <c r="AB53" s="49"/>
      <c r="AC53" s="49">
        <v>73.2</v>
      </c>
      <c r="AD53" s="49">
        <v>94</v>
      </c>
      <c r="AE53" s="61">
        <v>73</v>
      </c>
      <c r="AF53" s="61"/>
      <c r="AG53" s="49"/>
      <c r="AH53" s="61"/>
      <c r="AI53" s="61"/>
      <c r="AJ53" s="61"/>
      <c r="AK53" s="61"/>
      <c r="AL53" s="61"/>
      <c r="AM53" s="61"/>
      <c r="AN53" s="62"/>
    </row>
    <row r="54" spans="1:40" ht="15.75" x14ac:dyDescent="0.25">
      <c r="A54" s="298">
        <v>4</v>
      </c>
      <c r="B54" s="16" t="s">
        <v>340</v>
      </c>
      <c r="C54" s="301">
        <v>28</v>
      </c>
      <c r="D54" s="301">
        <v>1.6</v>
      </c>
      <c r="E54" s="301">
        <v>16</v>
      </c>
      <c r="F54" s="301">
        <f t="shared" si="13"/>
        <v>25.6</v>
      </c>
      <c r="G54" s="301">
        <v>2</v>
      </c>
      <c r="H54" s="301"/>
      <c r="I54" s="301"/>
      <c r="J54" s="301"/>
      <c r="K54" s="301"/>
      <c r="L54" s="301">
        <v>3</v>
      </c>
      <c r="M54" s="301">
        <v>3</v>
      </c>
      <c r="N54" s="301">
        <v>3</v>
      </c>
      <c r="O54" s="301">
        <v>3</v>
      </c>
      <c r="P54" s="301"/>
      <c r="Q54" s="301"/>
      <c r="R54" s="317"/>
      <c r="S54" s="26">
        <f t="shared" si="12"/>
        <v>67.599999999999994</v>
      </c>
      <c r="T54" s="16" t="s">
        <v>340</v>
      </c>
      <c r="V54" s="37"/>
      <c r="W54" s="148">
        <v>46</v>
      </c>
      <c r="X54" s="250">
        <f t="shared" si="11"/>
        <v>221</v>
      </c>
      <c r="Y54" s="251" t="s">
        <v>83</v>
      </c>
      <c r="Z54" s="246"/>
      <c r="AA54" s="151"/>
      <c r="AB54" s="61"/>
      <c r="AC54" s="61">
        <v>61</v>
      </c>
      <c r="AD54" s="61">
        <v>55.5</v>
      </c>
      <c r="AE54" s="61">
        <v>104.5</v>
      </c>
      <c r="AF54" s="61"/>
      <c r="AG54" s="61"/>
      <c r="AH54" s="62"/>
      <c r="AI54" s="62"/>
      <c r="AJ54" s="62"/>
      <c r="AK54" s="62"/>
      <c r="AL54" s="62"/>
      <c r="AM54" s="62"/>
      <c r="AN54" s="62"/>
    </row>
    <row r="55" spans="1:40" ht="15.75" x14ac:dyDescent="0.25">
      <c r="A55" s="298">
        <v>5</v>
      </c>
      <c r="B55" s="16" t="s">
        <v>325</v>
      </c>
      <c r="C55" s="301">
        <v>27</v>
      </c>
      <c r="D55" s="301">
        <v>1.6</v>
      </c>
      <c r="E55" s="301">
        <v>15</v>
      </c>
      <c r="F55" s="301">
        <f t="shared" si="13"/>
        <v>24</v>
      </c>
      <c r="G55" s="301">
        <v>2</v>
      </c>
      <c r="H55" s="301">
        <v>2</v>
      </c>
      <c r="I55" s="301"/>
      <c r="J55" s="301"/>
      <c r="K55" s="301"/>
      <c r="L55" s="301">
        <v>3</v>
      </c>
      <c r="M55" s="301"/>
      <c r="N55" s="301"/>
      <c r="O55" s="301"/>
      <c r="P55" s="301"/>
      <c r="Q55" s="301"/>
      <c r="R55" s="317"/>
      <c r="S55" s="26">
        <f t="shared" si="12"/>
        <v>58</v>
      </c>
      <c r="T55" s="16" t="s">
        <v>325</v>
      </c>
      <c r="V55" s="37"/>
      <c r="W55" s="148">
        <v>47</v>
      </c>
      <c r="X55" s="250">
        <f t="shared" si="11"/>
        <v>219.8</v>
      </c>
      <c r="Y55" s="251" t="s">
        <v>16</v>
      </c>
      <c r="Z55" s="149"/>
      <c r="AA55" s="151"/>
      <c r="AB55" s="61"/>
      <c r="AC55" s="61">
        <v>76.3</v>
      </c>
      <c r="AD55" s="61">
        <v>57</v>
      </c>
      <c r="AE55" s="61">
        <v>80.5</v>
      </c>
      <c r="AF55" s="61"/>
      <c r="AG55" s="61">
        <v>6</v>
      </c>
      <c r="AH55" s="63"/>
      <c r="AI55" s="63"/>
      <c r="AJ55" s="63"/>
      <c r="AK55" s="63"/>
      <c r="AL55" s="63"/>
      <c r="AM55" s="63"/>
      <c r="AN55" s="61"/>
    </row>
    <row r="56" spans="1:40" ht="15.75" x14ac:dyDescent="0.25">
      <c r="A56" s="298">
        <v>6</v>
      </c>
      <c r="B56" s="138" t="s">
        <v>341</v>
      </c>
      <c r="C56" s="301">
        <v>26</v>
      </c>
      <c r="D56" s="301">
        <v>1.6</v>
      </c>
      <c r="E56" s="301">
        <v>11</v>
      </c>
      <c r="F56" s="301">
        <f t="shared" si="13"/>
        <v>17.600000000000001</v>
      </c>
      <c r="G56" s="301">
        <v>2</v>
      </c>
      <c r="H56" s="301"/>
      <c r="I56" s="301"/>
      <c r="J56" s="301"/>
      <c r="K56" s="301"/>
      <c r="L56" s="301">
        <v>3</v>
      </c>
      <c r="M56" s="301"/>
      <c r="N56" s="301"/>
      <c r="O56" s="301"/>
      <c r="P56" s="301"/>
      <c r="Q56" s="301"/>
      <c r="R56" s="317"/>
      <c r="S56" s="26">
        <f t="shared" si="12"/>
        <v>48.6</v>
      </c>
      <c r="T56" s="138" t="s">
        <v>341</v>
      </c>
      <c r="V56" s="37"/>
      <c r="W56" s="148">
        <v>48</v>
      </c>
      <c r="X56" s="250">
        <f t="shared" si="11"/>
        <v>208.5</v>
      </c>
      <c r="Y56" s="251" t="s">
        <v>14</v>
      </c>
      <c r="Z56" s="246"/>
      <c r="AA56" s="151"/>
      <c r="AB56" s="61"/>
      <c r="AC56" s="61"/>
      <c r="AD56" s="61">
        <v>102.5</v>
      </c>
      <c r="AE56" s="61">
        <v>106</v>
      </c>
      <c r="AF56" s="61"/>
      <c r="AG56" s="61"/>
      <c r="AH56" s="49"/>
      <c r="AI56" s="49"/>
      <c r="AJ56" s="49"/>
      <c r="AK56" s="49"/>
      <c r="AL56" s="49"/>
      <c r="AM56" s="49"/>
      <c r="AN56" s="62"/>
    </row>
    <row r="57" spans="1:40" ht="15.75" x14ac:dyDescent="0.25">
      <c r="A57" s="298">
        <v>7</v>
      </c>
      <c r="B57" s="16" t="s">
        <v>199</v>
      </c>
      <c r="C57" s="301">
        <v>25</v>
      </c>
      <c r="D57" s="301">
        <v>1.6</v>
      </c>
      <c r="E57" s="301">
        <v>11</v>
      </c>
      <c r="F57" s="301">
        <f t="shared" si="13"/>
        <v>17.600000000000001</v>
      </c>
      <c r="G57" s="301">
        <v>2</v>
      </c>
      <c r="H57" s="301">
        <v>2</v>
      </c>
      <c r="I57" s="301"/>
      <c r="J57" s="301"/>
      <c r="K57" s="301"/>
      <c r="L57" s="301">
        <v>3</v>
      </c>
      <c r="M57" s="301"/>
      <c r="N57" s="301"/>
      <c r="O57" s="301"/>
      <c r="P57" s="301"/>
      <c r="Q57" s="301"/>
      <c r="R57" s="317">
        <v>2</v>
      </c>
      <c r="S57" s="26">
        <f t="shared" si="12"/>
        <v>51.6</v>
      </c>
      <c r="T57" s="16" t="s">
        <v>199</v>
      </c>
      <c r="V57" s="37"/>
      <c r="W57" s="148">
        <v>49</v>
      </c>
      <c r="X57" s="250">
        <f t="shared" si="11"/>
        <v>205.5</v>
      </c>
      <c r="Y57" s="251" t="s">
        <v>211</v>
      </c>
      <c r="Z57" s="246"/>
      <c r="AA57" s="154"/>
      <c r="AB57" s="61"/>
      <c r="AC57" s="61">
        <v>67.5</v>
      </c>
      <c r="AD57" s="61">
        <v>58.8</v>
      </c>
      <c r="AE57" s="61">
        <v>79.2</v>
      </c>
      <c r="AF57" s="61"/>
      <c r="AG57" s="61"/>
      <c r="AH57" s="64"/>
      <c r="AI57" s="64"/>
      <c r="AJ57" s="64"/>
      <c r="AK57" s="64"/>
      <c r="AL57" s="64"/>
      <c r="AM57" s="64"/>
      <c r="AN57" s="61"/>
    </row>
    <row r="58" spans="1:40" ht="15.75" x14ac:dyDescent="0.25">
      <c r="A58" s="298">
        <v>8</v>
      </c>
      <c r="B58" s="74" t="s">
        <v>218</v>
      </c>
      <c r="C58" s="301">
        <v>24</v>
      </c>
      <c r="D58" s="301">
        <v>1.6</v>
      </c>
      <c r="E58" s="301">
        <v>9</v>
      </c>
      <c r="F58" s="301">
        <f t="shared" si="13"/>
        <v>14.4</v>
      </c>
      <c r="G58" s="301">
        <v>2</v>
      </c>
      <c r="H58" s="301"/>
      <c r="I58" s="301"/>
      <c r="J58" s="301"/>
      <c r="K58" s="301"/>
      <c r="L58" s="301">
        <v>3</v>
      </c>
      <c r="M58" s="301"/>
      <c r="N58" s="301"/>
      <c r="O58" s="301"/>
      <c r="P58" s="301"/>
      <c r="Q58" s="301"/>
      <c r="R58" s="317">
        <v>5</v>
      </c>
      <c r="S58" s="26">
        <f t="shared" si="12"/>
        <v>48.4</v>
      </c>
      <c r="T58" s="74" t="s">
        <v>218</v>
      </c>
      <c r="V58" s="37"/>
      <c r="W58" s="148">
        <v>50</v>
      </c>
      <c r="X58" s="347">
        <f t="shared" si="11"/>
        <v>184.2</v>
      </c>
      <c r="Y58" s="337" t="s">
        <v>174</v>
      </c>
      <c r="Z58" s="246"/>
      <c r="AA58" s="154"/>
      <c r="AB58" s="49"/>
      <c r="AC58" s="49">
        <v>44.4</v>
      </c>
      <c r="AD58" s="49">
        <v>35.200000000000003</v>
      </c>
      <c r="AE58" s="49">
        <v>56</v>
      </c>
      <c r="AF58" s="49"/>
      <c r="AG58" s="49">
        <v>48.6</v>
      </c>
      <c r="AH58" s="62"/>
      <c r="AI58" s="62"/>
      <c r="AJ58" s="62"/>
      <c r="AK58" s="62"/>
      <c r="AL58" s="62"/>
      <c r="AM58" s="62"/>
      <c r="AN58" s="62"/>
    </row>
    <row r="59" spans="1:40" x14ac:dyDescent="0.25">
      <c r="A59" s="298">
        <v>9</v>
      </c>
      <c r="B59" s="12" t="s">
        <v>201</v>
      </c>
      <c r="C59" s="301">
        <v>23</v>
      </c>
      <c r="D59" s="13">
        <v>1.6</v>
      </c>
      <c r="E59" s="13">
        <v>6</v>
      </c>
      <c r="F59" s="13">
        <f t="shared" si="13"/>
        <v>9.6000000000000014</v>
      </c>
      <c r="G59" s="13">
        <v>2</v>
      </c>
      <c r="H59" s="13">
        <v>2</v>
      </c>
      <c r="I59" s="13"/>
      <c r="J59" s="13"/>
      <c r="K59" s="13"/>
      <c r="L59" s="13"/>
      <c r="M59" s="13"/>
      <c r="N59" s="13"/>
      <c r="O59" s="13"/>
      <c r="P59" s="13"/>
      <c r="Q59" s="13"/>
      <c r="R59" s="317"/>
      <c r="S59" s="26">
        <f t="shared" si="12"/>
        <v>36.6</v>
      </c>
      <c r="T59" s="12" t="s">
        <v>201</v>
      </c>
      <c r="V59" s="37"/>
      <c r="W59" s="148">
        <v>51</v>
      </c>
      <c r="X59" s="332">
        <f t="shared" si="11"/>
        <v>181.5</v>
      </c>
      <c r="Y59" s="333" t="s">
        <v>220</v>
      </c>
      <c r="Z59" s="247"/>
      <c r="AA59" s="169"/>
      <c r="AB59" s="169"/>
      <c r="AC59" s="169">
        <v>17</v>
      </c>
      <c r="AD59" s="169">
        <v>14.6</v>
      </c>
      <c r="AE59" s="169">
        <v>30.8</v>
      </c>
      <c r="AF59" s="169">
        <v>65.400000000000006</v>
      </c>
      <c r="AG59" s="169">
        <v>53.7</v>
      </c>
      <c r="AH59" s="62"/>
      <c r="AI59" s="62"/>
      <c r="AJ59" s="62"/>
      <c r="AK59" s="62"/>
      <c r="AL59" s="62"/>
      <c r="AM59" s="62"/>
      <c r="AN59" s="62"/>
    </row>
    <row r="60" spans="1:40" ht="15.75" x14ac:dyDescent="0.25">
      <c r="A60" s="298">
        <v>10</v>
      </c>
      <c r="B60" s="12" t="s">
        <v>310</v>
      </c>
      <c r="C60" s="301">
        <v>22</v>
      </c>
      <c r="D60" s="13">
        <v>1.6</v>
      </c>
      <c r="E60" s="13">
        <v>4</v>
      </c>
      <c r="F60" s="13">
        <f t="shared" si="13"/>
        <v>6.4</v>
      </c>
      <c r="G60" s="13">
        <v>2</v>
      </c>
      <c r="H60" s="13">
        <v>2</v>
      </c>
      <c r="I60" s="13">
        <v>2</v>
      </c>
      <c r="J60" s="13"/>
      <c r="K60" s="13"/>
      <c r="L60" s="13"/>
      <c r="M60" s="13"/>
      <c r="N60" s="13"/>
      <c r="O60" s="13"/>
      <c r="P60" s="13"/>
      <c r="Q60" s="13"/>
      <c r="R60" s="317"/>
      <c r="S60" s="26">
        <f t="shared" si="12"/>
        <v>34.4</v>
      </c>
      <c r="T60" s="12" t="s">
        <v>310</v>
      </c>
      <c r="V60" s="37"/>
      <c r="W60" s="148">
        <v>52</v>
      </c>
      <c r="X60" s="250">
        <f t="shared" si="11"/>
        <v>179.8</v>
      </c>
      <c r="Y60" s="251" t="s">
        <v>85</v>
      </c>
      <c r="Z60" s="246"/>
      <c r="AA60" s="154"/>
      <c r="AB60" s="49"/>
      <c r="AC60" s="49">
        <v>79.900000000000006</v>
      </c>
      <c r="AD60" s="49">
        <v>99.9</v>
      </c>
      <c r="AE60" s="61"/>
      <c r="AF60" s="49"/>
      <c r="AG60" s="49"/>
      <c r="AH60" s="62"/>
      <c r="AI60" s="62"/>
      <c r="AJ60" s="62"/>
      <c r="AK60" s="62"/>
      <c r="AL60" s="62"/>
      <c r="AM60" s="62"/>
      <c r="AN60" s="62"/>
    </row>
    <row r="61" spans="1:40" x14ac:dyDescent="0.25">
      <c r="A61" s="298"/>
      <c r="B61" s="310"/>
      <c r="C61" s="311"/>
      <c r="D61" s="310"/>
      <c r="E61" s="310"/>
      <c r="F61" s="310"/>
      <c r="G61" s="299" t="s">
        <v>53</v>
      </c>
      <c r="H61" s="298" t="s">
        <v>51</v>
      </c>
      <c r="I61" s="298" t="s">
        <v>52</v>
      </c>
      <c r="J61" s="298" t="s">
        <v>54</v>
      </c>
      <c r="K61" s="298" t="s">
        <v>56</v>
      </c>
      <c r="L61" s="298" t="s">
        <v>51</v>
      </c>
      <c r="M61" s="298" t="s">
        <v>52</v>
      </c>
      <c r="N61" s="298" t="s">
        <v>54</v>
      </c>
      <c r="O61" s="298" t="s">
        <v>56</v>
      </c>
      <c r="P61" s="298" t="s">
        <v>58</v>
      </c>
      <c r="Q61" s="298" t="s">
        <v>56</v>
      </c>
      <c r="R61" s="161"/>
      <c r="S61" s="312"/>
      <c r="T61" s="310"/>
      <c r="V61" s="65"/>
      <c r="W61" s="148">
        <v>53</v>
      </c>
      <c r="X61" s="331">
        <f t="shared" si="11"/>
        <v>177.60000000000002</v>
      </c>
      <c r="Y61" s="330" t="s">
        <v>274</v>
      </c>
      <c r="Z61" s="246"/>
      <c r="AA61" s="154"/>
      <c r="AB61" s="49"/>
      <c r="AC61" s="49"/>
      <c r="AD61" s="49"/>
      <c r="AE61" s="169">
        <v>48.2</v>
      </c>
      <c r="AF61" s="49">
        <v>65.2</v>
      </c>
      <c r="AG61" s="49">
        <v>64.2</v>
      </c>
      <c r="AH61" s="49"/>
      <c r="AI61" s="49"/>
      <c r="AJ61" s="49"/>
      <c r="AK61" s="49"/>
      <c r="AL61" s="49"/>
      <c r="AM61" s="49"/>
      <c r="AN61" s="63"/>
    </row>
    <row r="62" spans="1:40" ht="15.75" x14ac:dyDescent="0.25">
      <c r="A62" s="298">
        <v>1</v>
      </c>
      <c r="B62" s="145" t="s">
        <v>315</v>
      </c>
      <c r="C62" s="302">
        <v>21</v>
      </c>
      <c r="D62" s="302">
        <v>1.3</v>
      </c>
      <c r="E62" s="302">
        <v>23</v>
      </c>
      <c r="F62" s="302">
        <f t="shared" ref="F62:F71" si="14">PRODUCT(D62:E62)</f>
        <v>29.900000000000002</v>
      </c>
      <c r="G62" s="302">
        <v>1</v>
      </c>
      <c r="H62" s="302">
        <v>1</v>
      </c>
      <c r="I62" s="302">
        <v>1</v>
      </c>
      <c r="J62" s="302">
        <v>1</v>
      </c>
      <c r="K62" s="302">
        <v>1</v>
      </c>
      <c r="L62" s="302">
        <v>2</v>
      </c>
      <c r="M62" s="302">
        <v>2</v>
      </c>
      <c r="N62" s="302">
        <v>2</v>
      </c>
      <c r="O62" s="302">
        <v>2</v>
      </c>
      <c r="P62" s="302"/>
      <c r="Q62" s="302"/>
      <c r="R62" s="317"/>
      <c r="S62" s="306">
        <f>SUM(F62:R62)+C62</f>
        <v>63.900000000000006</v>
      </c>
      <c r="T62" s="145" t="s">
        <v>315</v>
      </c>
      <c r="V62" s="65"/>
      <c r="W62" s="148">
        <v>54</v>
      </c>
      <c r="X62" s="344">
        <f t="shared" si="11"/>
        <v>170.3</v>
      </c>
      <c r="Y62" s="343" t="s">
        <v>255</v>
      </c>
      <c r="Z62" s="247"/>
      <c r="AA62" s="169"/>
      <c r="AB62" s="169"/>
      <c r="AC62" s="169"/>
      <c r="AD62" s="169">
        <v>50.5</v>
      </c>
      <c r="AE62" s="49">
        <v>54.2</v>
      </c>
      <c r="AF62" s="49">
        <v>31.2</v>
      </c>
      <c r="AG62" s="169">
        <v>34.4</v>
      </c>
      <c r="AH62" s="62"/>
      <c r="AI62" s="62"/>
      <c r="AJ62" s="62"/>
      <c r="AK62" s="62"/>
      <c r="AL62" s="62"/>
      <c r="AM62" s="62"/>
      <c r="AN62" s="62"/>
    </row>
    <row r="63" spans="1:40" x14ac:dyDescent="0.25">
      <c r="A63" s="298">
        <v>2</v>
      </c>
      <c r="B63" s="18" t="s">
        <v>267</v>
      </c>
      <c r="C63" s="302">
        <v>20</v>
      </c>
      <c r="D63" s="302">
        <v>1.3</v>
      </c>
      <c r="E63" s="302">
        <v>21</v>
      </c>
      <c r="F63" s="302">
        <f t="shared" si="14"/>
        <v>27.3</v>
      </c>
      <c r="G63" s="302">
        <v>1</v>
      </c>
      <c r="H63" s="302">
        <v>1</v>
      </c>
      <c r="I63" s="302"/>
      <c r="J63" s="302"/>
      <c r="K63" s="302"/>
      <c r="L63" s="302">
        <v>2</v>
      </c>
      <c r="M63" s="302">
        <v>2</v>
      </c>
      <c r="N63" s="302"/>
      <c r="O63" s="302"/>
      <c r="P63" s="302"/>
      <c r="Q63" s="302"/>
      <c r="R63" s="317"/>
      <c r="S63" s="306">
        <f t="shared" ref="S63:S71" si="15">SUM(F63:R63)+C63</f>
        <v>53.3</v>
      </c>
      <c r="T63" s="18" t="s">
        <v>267</v>
      </c>
      <c r="V63" s="65"/>
      <c r="W63" s="148">
        <v>55</v>
      </c>
      <c r="X63" s="254">
        <f t="shared" si="11"/>
        <v>170.2</v>
      </c>
      <c r="Y63" s="169" t="s">
        <v>203</v>
      </c>
      <c r="Z63" s="247"/>
      <c r="AA63" s="169"/>
      <c r="AB63" s="169"/>
      <c r="AC63" s="169">
        <v>36</v>
      </c>
      <c r="AD63" s="169">
        <v>67.400000000000006</v>
      </c>
      <c r="AE63" s="61">
        <v>63.8</v>
      </c>
      <c r="AF63" s="49"/>
      <c r="AG63" s="169">
        <v>3</v>
      </c>
      <c r="AH63" s="61"/>
      <c r="AI63" s="61"/>
      <c r="AJ63" s="61"/>
      <c r="AK63" s="61"/>
      <c r="AL63" s="61"/>
      <c r="AM63" s="61"/>
      <c r="AN63" s="49"/>
    </row>
    <row r="64" spans="1:40" x14ac:dyDescent="0.25">
      <c r="A64" s="298">
        <v>3</v>
      </c>
      <c r="B64" s="318" t="s">
        <v>240</v>
      </c>
      <c r="C64" s="302">
        <v>19</v>
      </c>
      <c r="D64" s="302">
        <v>1.3</v>
      </c>
      <c r="E64" s="302">
        <v>17</v>
      </c>
      <c r="F64" s="302">
        <f t="shared" si="14"/>
        <v>22.1</v>
      </c>
      <c r="G64" s="302">
        <v>1</v>
      </c>
      <c r="H64" s="302"/>
      <c r="I64" s="302"/>
      <c r="J64" s="302"/>
      <c r="K64" s="302"/>
      <c r="L64" s="302">
        <v>2</v>
      </c>
      <c r="M64" s="302"/>
      <c r="N64" s="302"/>
      <c r="O64" s="302"/>
      <c r="P64" s="302"/>
      <c r="Q64" s="302"/>
      <c r="R64" s="317"/>
      <c r="S64" s="306">
        <f t="shared" si="15"/>
        <v>44.1</v>
      </c>
      <c r="T64" s="318" t="s">
        <v>240</v>
      </c>
      <c r="V64" s="37"/>
      <c r="W64" s="148">
        <v>56</v>
      </c>
      <c r="X64" s="274">
        <f>SUM(Z64:AN64)</f>
        <v>168</v>
      </c>
      <c r="Y64" s="330" t="s">
        <v>313</v>
      </c>
      <c r="Z64" s="247"/>
      <c r="AA64" s="169"/>
      <c r="AB64" s="169"/>
      <c r="AC64" s="169"/>
      <c r="AD64" s="169">
        <v>12</v>
      </c>
      <c r="AE64" s="169">
        <v>36.6</v>
      </c>
      <c r="AF64" s="49">
        <v>49.6</v>
      </c>
      <c r="AG64" s="169">
        <v>69.8</v>
      </c>
      <c r="AH64" s="64"/>
      <c r="AI64" s="64"/>
      <c r="AJ64" s="64"/>
      <c r="AK64" s="64"/>
      <c r="AL64" s="64"/>
      <c r="AM64" s="64"/>
      <c r="AN64" s="49"/>
    </row>
    <row r="65" spans="1:40" ht="15.75" x14ac:dyDescent="0.25">
      <c r="A65" s="298">
        <v>4</v>
      </c>
      <c r="B65" s="318" t="s">
        <v>342</v>
      </c>
      <c r="C65" s="302">
        <v>18</v>
      </c>
      <c r="D65" s="302">
        <v>1.3</v>
      </c>
      <c r="E65" s="302">
        <v>16</v>
      </c>
      <c r="F65" s="302">
        <f t="shared" si="14"/>
        <v>20.8</v>
      </c>
      <c r="G65" s="302">
        <v>1</v>
      </c>
      <c r="H65" s="302"/>
      <c r="I65" s="302"/>
      <c r="J65" s="302"/>
      <c r="K65" s="302"/>
      <c r="L65" s="302">
        <v>2</v>
      </c>
      <c r="M65" s="302">
        <v>2</v>
      </c>
      <c r="N65" s="302">
        <v>2</v>
      </c>
      <c r="O65" s="302"/>
      <c r="P65" s="302"/>
      <c r="Q65" s="302"/>
      <c r="R65" s="317"/>
      <c r="S65" s="306">
        <f t="shared" si="15"/>
        <v>45.8</v>
      </c>
      <c r="T65" s="318" t="s">
        <v>342</v>
      </c>
      <c r="V65" s="37"/>
      <c r="W65" s="148">
        <v>57</v>
      </c>
      <c r="X65" s="339">
        <f>SUM(Z65:AM65)</f>
        <v>166.1</v>
      </c>
      <c r="Y65" s="340" t="s">
        <v>306</v>
      </c>
      <c r="Z65" s="246"/>
      <c r="AA65" s="151"/>
      <c r="AB65" s="61"/>
      <c r="AC65" s="61">
        <v>82.1</v>
      </c>
      <c r="AD65" s="61"/>
      <c r="AE65" s="61"/>
      <c r="AF65" s="61">
        <v>84</v>
      </c>
      <c r="AG65" s="61"/>
      <c r="AH65" s="64"/>
      <c r="AI65" s="64"/>
      <c r="AJ65" s="64"/>
      <c r="AK65" s="64"/>
      <c r="AL65" s="64"/>
      <c r="AM65" s="64"/>
      <c r="AN65" s="63"/>
    </row>
    <row r="66" spans="1:40" x14ac:dyDescent="0.25">
      <c r="A66" s="298">
        <v>5</v>
      </c>
      <c r="B66" s="18" t="s">
        <v>343</v>
      </c>
      <c r="C66" s="302">
        <v>17</v>
      </c>
      <c r="D66" s="302">
        <v>1.3</v>
      </c>
      <c r="E66" s="302">
        <v>13</v>
      </c>
      <c r="F66" s="302">
        <f>PRODUCT(D66:E66)</f>
        <v>16.900000000000002</v>
      </c>
      <c r="G66" s="302">
        <v>1</v>
      </c>
      <c r="H66" s="302">
        <v>1</v>
      </c>
      <c r="I66" s="302"/>
      <c r="J66" s="302"/>
      <c r="K66" s="302"/>
      <c r="L66" s="302">
        <v>2</v>
      </c>
      <c r="M66" s="302"/>
      <c r="N66" s="302"/>
      <c r="O66" s="302"/>
      <c r="P66" s="302"/>
      <c r="Q66" s="302"/>
      <c r="R66" s="317"/>
      <c r="S66" s="306">
        <f t="shared" si="15"/>
        <v>37.900000000000006</v>
      </c>
      <c r="T66" s="18" t="s">
        <v>343</v>
      </c>
      <c r="V66" s="37"/>
      <c r="W66" s="148">
        <v>58</v>
      </c>
      <c r="X66" s="328">
        <f>SUM(Z66:AM66)</f>
        <v>158</v>
      </c>
      <c r="Y66" s="329" t="s">
        <v>201</v>
      </c>
      <c r="Z66" s="247"/>
      <c r="AA66" s="169"/>
      <c r="AB66" s="169"/>
      <c r="AC66" s="169">
        <v>14</v>
      </c>
      <c r="AD66" s="169">
        <v>20.2</v>
      </c>
      <c r="AE66" s="49">
        <v>40.200000000000003</v>
      </c>
      <c r="AF66" s="169">
        <v>47</v>
      </c>
      <c r="AG66" s="169">
        <v>36.6</v>
      </c>
      <c r="AH66" s="61"/>
      <c r="AI66" s="61"/>
      <c r="AJ66" s="61"/>
      <c r="AK66" s="61"/>
      <c r="AL66" s="61"/>
      <c r="AM66" s="61"/>
      <c r="AN66" s="64"/>
    </row>
    <row r="67" spans="1:40" x14ac:dyDescent="0.25">
      <c r="A67" s="298">
        <v>6</v>
      </c>
      <c r="B67" s="318" t="s">
        <v>344</v>
      </c>
      <c r="C67" s="302">
        <v>16</v>
      </c>
      <c r="D67" s="302">
        <v>1.3</v>
      </c>
      <c r="E67" s="302">
        <v>12</v>
      </c>
      <c r="F67" s="302">
        <f t="shared" si="14"/>
        <v>15.600000000000001</v>
      </c>
      <c r="G67" s="302">
        <v>1</v>
      </c>
      <c r="H67" s="302">
        <v>1</v>
      </c>
      <c r="I67" s="302"/>
      <c r="J67" s="302"/>
      <c r="K67" s="302"/>
      <c r="L67" s="302">
        <v>2</v>
      </c>
      <c r="M67" s="302">
        <v>2</v>
      </c>
      <c r="N67" s="302"/>
      <c r="O67" s="302"/>
      <c r="P67" s="302"/>
      <c r="Q67" s="302"/>
      <c r="R67" s="317"/>
      <c r="S67" s="306">
        <f t="shared" si="15"/>
        <v>37.6</v>
      </c>
      <c r="T67" s="318" t="s">
        <v>344</v>
      </c>
      <c r="V67" s="37"/>
      <c r="W67" s="148">
        <v>59</v>
      </c>
      <c r="X67" s="328">
        <f>SUM(Z67:AM67)</f>
        <v>155</v>
      </c>
      <c r="Y67" s="329" t="s">
        <v>199</v>
      </c>
      <c r="Z67" s="247"/>
      <c r="AA67" s="169"/>
      <c r="AB67" s="169"/>
      <c r="AC67" s="169">
        <v>11</v>
      </c>
      <c r="AD67" s="169">
        <v>37.200000000000003</v>
      </c>
      <c r="AE67" s="169">
        <v>55.2</v>
      </c>
      <c r="AF67" s="49"/>
      <c r="AG67" s="169">
        <v>51.6</v>
      </c>
      <c r="AH67" s="64"/>
      <c r="AI67" s="64"/>
      <c r="AJ67" s="64"/>
      <c r="AK67" s="64"/>
      <c r="AL67" s="64"/>
      <c r="AM67" s="64"/>
      <c r="AN67" s="63"/>
    </row>
    <row r="68" spans="1:40" x14ac:dyDescent="0.25">
      <c r="A68" s="298">
        <v>7</v>
      </c>
      <c r="B68" s="18" t="s">
        <v>345</v>
      </c>
      <c r="C68" s="302">
        <v>15</v>
      </c>
      <c r="D68" s="302">
        <v>1.3</v>
      </c>
      <c r="E68" s="302">
        <v>10</v>
      </c>
      <c r="F68" s="302">
        <f t="shared" si="14"/>
        <v>13</v>
      </c>
      <c r="G68" s="302">
        <v>1</v>
      </c>
      <c r="H68" s="302">
        <v>1</v>
      </c>
      <c r="I68" s="302"/>
      <c r="J68" s="302"/>
      <c r="K68" s="302"/>
      <c r="L68" s="302">
        <v>2</v>
      </c>
      <c r="M68" s="302"/>
      <c r="N68" s="302"/>
      <c r="O68" s="302"/>
      <c r="P68" s="302"/>
      <c r="Q68" s="302"/>
      <c r="R68" s="317">
        <v>1</v>
      </c>
      <c r="S68" s="306">
        <f t="shared" si="15"/>
        <v>33</v>
      </c>
      <c r="T68" s="18" t="s">
        <v>345</v>
      </c>
      <c r="V68" s="37"/>
      <c r="W68" s="148">
        <v>60</v>
      </c>
      <c r="X68" s="338">
        <f>SUM(Z68:AN68)</f>
        <v>150.19999999999999</v>
      </c>
      <c r="Y68" s="308" t="s">
        <v>238</v>
      </c>
      <c r="Z68" s="247"/>
      <c r="AA68" s="169"/>
      <c r="AB68" s="169"/>
      <c r="AC68" s="169"/>
      <c r="AD68" s="169">
        <v>25</v>
      </c>
      <c r="AE68" s="169">
        <v>50.4</v>
      </c>
      <c r="AF68" s="49">
        <v>74.8</v>
      </c>
      <c r="AG68" s="169"/>
      <c r="AH68" s="64"/>
      <c r="AI68" s="64"/>
      <c r="AJ68" s="64"/>
      <c r="AK68" s="64"/>
      <c r="AL68" s="64"/>
      <c r="AM68" s="64"/>
      <c r="AN68" s="63"/>
    </row>
    <row r="69" spans="1:40" ht="15.75" x14ac:dyDescent="0.25">
      <c r="A69" s="298">
        <v>8</v>
      </c>
      <c r="B69" s="318" t="s">
        <v>268</v>
      </c>
      <c r="C69" s="302">
        <v>14</v>
      </c>
      <c r="D69" s="302">
        <v>1.3</v>
      </c>
      <c r="E69" s="302">
        <v>9</v>
      </c>
      <c r="F69" s="302">
        <f t="shared" si="14"/>
        <v>11.700000000000001</v>
      </c>
      <c r="G69" s="302">
        <v>1</v>
      </c>
      <c r="H69" s="302"/>
      <c r="I69" s="302"/>
      <c r="J69" s="302"/>
      <c r="K69" s="302"/>
      <c r="L69" s="302">
        <v>2</v>
      </c>
      <c r="M69" s="302"/>
      <c r="N69" s="302"/>
      <c r="O69" s="302"/>
      <c r="P69" s="302"/>
      <c r="Q69" s="302"/>
      <c r="R69" s="317"/>
      <c r="S69" s="306">
        <f t="shared" si="15"/>
        <v>28.700000000000003</v>
      </c>
      <c r="T69" s="318" t="s">
        <v>268</v>
      </c>
      <c r="V69" s="37"/>
      <c r="W69" s="148">
        <v>61</v>
      </c>
      <c r="X69" s="250">
        <f>SUM(Z69:AM69)</f>
        <v>146.6</v>
      </c>
      <c r="Y69" s="251" t="s">
        <v>256</v>
      </c>
      <c r="Z69" s="246"/>
      <c r="AA69" s="151"/>
      <c r="AB69" s="61"/>
      <c r="AC69" s="61">
        <v>30.2</v>
      </c>
      <c r="AD69" s="61">
        <v>66.099999999999994</v>
      </c>
      <c r="AE69" s="61">
        <v>50.3</v>
      </c>
      <c r="AF69" s="61"/>
      <c r="AG69" s="61"/>
      <c r="AH69" s="62"/>
      <c r="AI69" s="62"/>
      <c r="AJ69" s="62"/>
      <c r="AK69" s="62"/>
      <c r="AL69" s="62"/>
      <c r="AM69" s="62"/>
      <c r="AN69" s="49"/>
    </row>
    <row r="70" spans="1:40" ht="15.75" x14ac:dyDescent="0.25">
      <c r="A70" s="298">
        <v>9</v>
      </c>
      <c r="B70" s="41" t="s">
        <v>243</v>
      </c>
      <c r="C70" s="302">
        <v>13</v>
      </c>
      <c r="D70" s="13">
        <v>1.3</v>
      </c>
      <c r="E70" s="13">
        <v>6</v>
      </c>
      <c r="F70" s="13">
        <f t="shared" si="14"/>
        <v>7.8000000000000007</v>
      </c>
      <c r="G70" s="13">
        <v>1</v>
      </c>
      <c r="H70" s="13">
        <v>1</v>
      </c>
      <c r="I70" s="13">
        <v>1</v>
      </c>
      <c r="J70" s="13"/>
      <c r="K70" s="13"/>
      <c r="L70" s="13"/>
      <c r="M70" s="13"/>
      <c r="N70" s="13"/>
      <c r="O70" s="13"/>
      <c r="P70" s="13"/>
      <c r="Q70" s="13"/>
      <c r="R70" s="317"/>
      <c r="S70" s="81">
        <f t="shared" si="15"/>
        <v>23.8</v>
      </c>
      <c r="T70" s="41" t="s">
        <v>243</v>
      </c>
      <c r="V70" s="37"/>
      <c r="W70" s="148">
        <v>62</v>
      </c>
      <c r="X70" s="316">
        <f>SUM(Z70:AM70)</f>
        <v>144.5</v>
      </c>
      <c r="Y70" s="308" t="s">
        <v>245</v>
      </c>
      <c r="Z70" s="246"/>
      <c r="AA70" s="151"/>
      <c r="AB70" s="61"/>
      <c r="AC70" s="61"/>
      <c r="AD70" s="61">
        <v>56.8</v>
      </c>
      <c r="AE70" s="49">
        <v>49.4</v>
      </c>
      <c r="AF70" s="49">
        <v>38.299999999999997</v>
      </c>
      <c r="AG70" s="61"/>
      <c r="AH70" s="49"/>
      <c r="AI70" s="49"/>
      <c r="AJ70" s="49"/>
      <c r="AK70" s="49"/>
      <c r="AL70" s="49"/>
      <c r="AM70" s="49"/>
      <c r="AN70" s="49"/>
    </row>
    <row r="71" spans="1:40" ht="15.75" x14ac:dyDescent="0.25">
      <c r="A71" s="298">
        <v>10</v>
      </c>
      <c r="B71" s="12" t="s">
        <v>264</v>
      </c>
      <c r="C71" s="302">
        <v>12</v>
      </c>
      <c r="D71" s="13">
        <v>1.3</v>
      </c>
      <c r="E71" s="13">
        <v>0</v>
      </c>
      <c r="F71" s="13">
        <f t="shared" si="14"/>
        <v>0</v>
      </c>
      <c r="G71" s="13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317"/>
      <c r="S71" s="81">
        <f t="shared" si="15"/>
        <v>13</v>
      </c>
      <c r="T71" s="12" t="s">
        <v>264</v>
      </c>
      <c r="V71" s="37"/>
      <c r="W71" s="256">
        <v>66</v>
      </c>
      <c r="X71" s="250">
        <f>SUM(Z71:AM71)</f>
        <v>138.19999999999999</v>
      </c>
      <c r="Y71" s="251" t="s">
        <v>173</v>
      </c>
      <c r="Z71" s="246"/>
      <c r="AA71" s="151"/>
      <c r="AB71" s="61"/>
      <c r="AC71" s="61">
        <v>65.3</v>
      </c>
      <c r="AD71" s="61"/>
      <c r="AE71" s="61">
        <v>72.900000000000006</v>
      </c>
      <c r="AF71" s="61"/>
      <c r="AG71" s="61"/>
      <c r="AH71" s="49"/>
      <c r="AI71" s="49"/>
      <c r="AJ71" s="49"/>
      <c r="AK71" s="49"/>
      <c r="AL71" s="49"/>
      <c r="AM71" s="49"/>
      <c r="AN71" s="49"/>
    </row>
    <row r="72" spans="1:40" x14ac:dyDescent="0.25">
      <c r="A72" s="310"/>
      <c r="B72" s="310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2"/>
      <c r="T72" s="310"/>
      <c r="V72" s="37"/>
      <c r="W72" s="148">
        <v>63</v>
      </c>
      <c r="X72" s="328">
        <f>SUM(Z72:AM72)</f>
        <v>135.30000000000001</v>
      </c>
      <c r="Y72" s="329" t="s">
        <v>218</v>
      </c>
      <c r="Z72" s="247"/>
      <c r="AA72" s="169"/>
      <c r="AB72" s="169"/>
      <c r="AC72" s="169">
        <v>4</v>
      </c>
      <c r="AD72" s="169">
        <v>47.8</v>
      </c>
      <c r="AE72" s="169">
        <v>35.1</v>
      </c>
      <c r="AF72" s="49"/>
      <c r="AG72" s="169">
        <v>48.4</v>
      </c>
      <c r="AH72" s="49"/>
      <c r="AI72" s="49"/>
      <c r="AJ72" s="49"/>
      <c r="AK72" s="49"/>
      <c r="AL72" s="49"/>
      <c r="AM72" s="49"/>
      <c r="AN72" s="49"/>
    </row>
    <row r="73" spans="1:40" x14ac:dyDescent="0.25">
      <c r="A73" s="310"/>
      <c r="B73" s="310"/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  <c r="S73" s="312"/>
      <c r="T73" s="310"/>
      <c r="V73" s="37"/>
      <c r="W73" s="256">
        <v>64</v>
      </c>
      <c r="X73" s="328">
        <f>SUM(Z73:AM73)</f>
        <v>128.80000000000001</v>
      </c>
      <c r="Y73" s="329" t="s">
        <v>314</v>
      </c>
      <c r="Z73" s="247"/>
      <c r="AA73" s="169"/>
      <c r="AB73" s="169"/>
      <c r="AC73" s="169"/>
      <c r="AD73" s="169"/>
      <c r="AE73" s="169"/>
      <c r="AF73" s="49">
        <v>48.2</v>
      </c>
      <c r="AG73" s="169">
        <v>80.599999999999994</v>
      </c>
      <c r="AH73" s="63"/>
      <c r="AI73" s="63"/>
      <c r="AJ73" s="63"/>
      <c r="AK73" s="63"/>
      <c r="AL73" s="63"/>
      <c r="AM73" s="63"/>
      <c r="AN73" s="49"/>
    </row>
    <row r="74" spans="1:40" x14ac:dyDescent="0.25">
      <c r="T74" s="298"/>
      <c r="V74" s="37"/>
      <c r="W74" s="256">
        <v>65</v>
      </c>
      <c r="X74" s="274">
        <f>SUM(Z74:AN74)</f>
        <v>119.7</v>
      </c>
      <c r="Y74" s="330" t="s">
        <v>267</v>
      </c>
      <c r="Z74" s="247"/>
      <c r="AA74" s="169"/>
      <c r="AB74" s="169"/>
      <c r="AC74" s="169"/>
      <c r="AD74" s="169"/>
      <c r="AE74" s="169">
        <v>31</v>
      </c>
      <c r="AF74" s="169">
        <v>35.4</v>
      </c>
      <c r="AG74" s="169">
        <v>53.3</v>
      </c>
      <c r="AH74" s="63"/>
      <c r="AI74" s="63"/>
      <c r="AJ74" s="63"/>
      <c r="AK74" s="63"/>
      <c r="AL74" s="63"/>
      <c r="AM74" s="63"/>
      <c r="AN74" s="64"/>
    </row>
    <row r="75" spans="1:40" ht="15.75" x14ac:dyDescent="0.25">
      <c r="A75" s="298">
        <v>1</v>
      </c>
      <c r="B75" s="355" t="s">
        <v>328</v>
      </c>
      <c r="C75" s="82">
        <v>11</v>
      </c>
      <c r="D75" s="82">
        <v>1.2</v>
      </c>
      <c r="E75" s="82">
        <v>25</v>
      </c>
      <c r="F75" s="82">
        <f t="shared" ref="F75:F78" si="16">PRODUCT(D75:E75)</f>
        <v>30</v>
      </c>
      <c r="G75" s="82">
        <v>1</v>
      </c>
      <c r="H75" s="82">
        <v>1</v>
      </c>
      <c r="I75" s="82">
        <v>1</v>
      </c>
      <c r="J75" s="82"/>
      <c r="K75" s="82"/>
      <c r="L75" s="82">
        <v>1</v>
      </c>
      <c r="M75" s="82">
        <v>1</v>
      </c>
      <c r="N75" s="82">
        <v>1</v>
      </c>
      <c r="O75" s="82"/>
      <c r="P75" s="82"/>
      <c r="Q75" s="82"/>
      <c r="R75" s="317"/>
      <c r="S75" s="84">
        <f>SUM(F75:R75)+C75</f>
        <v>47</v>
      </c>
      <c r="T75" s="355" t="s">
        <v>328</v>
      </c>
      <c r="V75" s="37"/>
      <c r="W75" s="256">
        <v>67</v>
      </c>
      <c r="X75" s="274">
        <f>SUM(Z75:AN75)</f>
        <v>117.69999999999999</v>
      </c>
      <c r="Y75" s="330" t="s">
        <v>281</v>
      </c>
      <c r="Z75" s="247"/>
      <c r="AA75" s="169"/>
      <c r="AB75" s="169"/>
      <c r="AC75" s="169"/>
      <c r="AD75" s="169"/>
      <c r="AE75" s="169">
        <v>21</v>
      </c>
      <c r="AF75" s="169">
        <v>32.799999999999997</v>
      </c>
      <c r="AG75" s="169">
        <v>63.9</v>
      </c>
      <c r="AH75" s="63"/>
      <c r="AI75" s="63"/>
      <c r="AJ75" s="63"/>
      <c r="AK75" s="63"/>
      <c r="AL75" s="63"/>
      <c r="AM75" s="63"/>
      <c r="AN75" s="64"/>
    </row>
    <row r="76" spans="1:40" x14ac:dyDescent="0.25">
      <c r="A76" s="298">
        <v>2</v>
      </c>
      <c r="B76" s="83" t="s">
        <v>303</v>
      </c>
      <c r="C76" s="82">
        <v>10</v>
      </c>
      <c r="D76" s="82">
        <v>1.2</v>
      </c>
      <c r="E76" s="82">
        <v>22</v>
      </c>
      <c r="F76" s="82">
        <f t="shared" si="16"/>
        <v>26.4</v>
      </c>
      <c r="G76" s="82">
        <v>1</v>
      </c>
      <c r="H76" s="82">
        <v>1</v>
      </c>
      <c r="I76" s="82">
        <v>1</v>
      </c>
      <c r="J76" s="82">
        <v>1</v>
      </c>
      <c r="K76" s="82"/>
      <c r="L76" s="82">
        <v>1</v>
      </c>
      <c r="M76" s="82"/>
      <c r="N76" s="82"/>
      <c r="O76" s="82"/>
      <c r="P76" s="82"/>
      <c r="Q76" s="82"/>
      <c r="R76" s="317"/>
      <c r="S76" s="84">
        <f t="shared" ref="S76:S84" si="17">SUM(F76:R76)+C76</f>
        <v>41.4</v>
      </c>
      <c r="T76" s="83" t="s">
        <v>303</v>
      </c>
      <c r="V76" s="37"/>
      <c r="W76" s="256">
        <v>69</v>
      </c>
      <c r="X76" s="274">
        <f>SUM(Z76:AN76)</f>
        <v>110</v>
      </c>
      <c r="Y76" s="330" t="s">
        <v>243</v>
      </c>
      <c r="Z76" s="247"/>
      <c r="AA76" s="169"/>
      <c r="AB76" s="169"/>
      <c r="AC76" s="169"/>
      <c r="AD76" s="169">
        <v>13</v>
      </c>
      <c r="AE76" s="169">
        <v>34</v>
      </c>
      <c r="AF76" s="49">
        <v>39.200000000000003</v>
      </c>
      <c r="AG76" s="169">
        <v>23.8</v>
      </c>
      <c r="AH76" s="49"/>
      <c r="AI76" s="49"/>
      <c r="AJ76" s="49"/>
      <c r="AK76" s="49"/>
      <c r="AL76" s="49"/>
      <c r="AM76" s="49"/>
      <c r="AN76" s="49"/>
    </row>
    <row r="77" spans="1:40" x14ac:dyDescent="0.25">
      <c r="A77" s="298">
        <v>3</v>
      </c>
      <c r="B77" s="356" t="s">
        <v>317</v>
      </c>
      <c r="C77" s="82">
        <v>9</v>
      </c>
      <c r="D77" s="82">
        <v>1.2</v>
      </c>
      <c r="E77" s="82">
        <v>17</v>
      </c>
      <c r="F77" s="82">
        <f t="shared" si="16"/>
        <v>20.399999999999999</v>
      </c>
      <c r="G77" s="82">
        <v>1</v>
      </c>
      <c r="H77" s="82"/>
      <c r="I77" s="82"/>
      <c r="J77" s="82"/>
      <c r="K77" s="82"/>
      <c r="L77" s="82">
        <v>1</v>
      </c>
      <c r="M77" s="82">
        <v>1</v>
      </c>
      <c r="N77" s="82"/>
      <c r="O77" s="82"/>
      <c r="P77" s="82"/>
      <c r="Q77" s="82"/>
      <c r="R77" s="317"/>
      <c r="S77" s="84">
        <f t="shared" si="17"/>
        <v>32.4</v>
      </c>
      <c r="T77" s="356" t="s">
        <v>317</v>
      </c>
      <c r="V77" s="37"/>
      <c r="W77" s="256">
        <v>68</v>
      </c>
      <c r="X77" s="326">
        <f>SUM(Z77:AN77)</f>
        <v>100.2</v>
      </c>
      <c r="Y77" s="327" t="s">
        <v>345</v>
      </c>
      <c r="Z77" s="247"/>
      <c r="AA77" s="169"/>
      <c r="AB77" s="169"/>
      <c r="AC77" s="169"/>
      <c r="AD77" s="169">
        <v>22</v>
      </c>
      <c r="AE77" s="169">
        <v>21.2</v>
      </c>
      <c r="AF77" s="49">
        <v>24</v>
      </c>
      <c r="AG77" s="169">
        <v>33</v>
      </c>
      <c r="AH77" s="49"/>
      <c r="AI77" s="49"/>
      <c r="AJ77" s="49"/>
      <c r="AK77" s="49"/>
      <c r="AL77" s="49"/>
      <c r="AM77" s="49"/>
      <c r="AN77" s="64"/>
    </row>
    <row r="78" spans="1:40" x14ac:dyDescent="0.25">
      <c r="A78" s="298">
        <v>4</v>
      </c>
      <c r="B78" s="356" t="s">
        <v>346</v>
      </c>
      <c r="C78" s="82">
        <v>8</v>
      </c>
      <c r="D78" s="82">
        <v>1.2</v>
      </c>
      <c r="E78" s="82">
        <v>15</v>
      </c>
      <c r="F78" s="82">
        <f t="shared" si="16"/>
        <v>18</v>
      </c>
      <c r="G78" s="82"/>
      <c r="H78" s="82"/>
      <c r="I78" s="82"/>
      <c r="J78" s="82"/>
      <c r="K78" s="82"/>
      <c r="L78" s="82">
        <v>1</v>
      </c>
      <c r="M78" s="82">
        <v>1</v>
      </c>
      <c r="N78" s="82">
        <v>1</v>
      </c>
      <c r="O78" s="82"/>
      <c r="P78" s="82"/>
      <c r="Q78" s="82"/>
      <c r="R78" s="317"/>
      <c r="S78" s="84">
        <f t="shared" si="17"/>
        <v>29</v>
      </c>
      <c r="T78" s="356" t="s">
        <v>346</v>
      </c>
      <c r="V78" s="37"/>
      <c r="W78" s="256">
        <v>70</v>
      </c>
      <c r="X78" s="326">
        <f>SUM(Z78:AN78)</f>
        <v>100.10000000000001</v>
      </c>
      <c r="Y78" s="327" t="s">
        <v>268</v>
      </c>
      <c r="Z78" s="247"/>
      <c r="AA78" s="169"/>
      <c r="AB78" s="169"/>
      <c r="AC78" s="169"/>
      <c r="AD78" s="169"/>
      <c r="AE78" s="169">
        <v>22</v>
      </c>
      <c r="AF78" s="169">
        <v>49.4</v>
      </c>
      <c r="AG78" s="169">
        <v>28.7</v>
      </c>
      <c r="AH78" s="49"/>
      <c r="AI78" s="49"/>
      <c r="AJ78" s="49"/>
      <c r="AK78" s="49"/>
      <c r="AL78" s="49"/>
      <c r="AM78" s="49"/>
      <c r="AN78" s="64"/>
    </row>
    <row r="79" spans="1:40" ht="15.75" x14ac:dyDescent="0.25">
      <c r="A79" s="298">
        <v>5</v>
      </c>
      <c r="B79" s="83" t="s">
        <v>316</v>
      </c>
      <c r="C79" s="82">
        <v>7</v>
      </c>
      <c r="D79" s="82">
        <v>1.2</v>
      </c>
      <c r="E79" s="82">
        <v>14</v>
      </c>
      <c r="F79" s="82">
        <f>PRODUCT(D79:E79)</f>
        <v>16.8</v>
      </c>
      <c r="G79" s="82">
        <v>1</v>
      </c>
      <c r="H79" s="82"/>
      <c r="I79" s="82"/>
      <c r="J79" s="82"/>
      <c r="K79" s="82"/>
      <c r="L79" s="82">
        <v>1</v>
      </c>
      <c r="M79" s="82"/>
      <c r="N79" s="82"/>
      <c r="O79" s="82"/>
      <c r="P79" s="82"/>
      <c r="Q79" s="82"/>
      <c r="R79" s="317"/>
      <c r="S79" s="84">
        <f t="shared" si="17"/>
        <v>25.8</v>
      </c>
      <c r="T79" s="83" t="s">
        <v>316</v>
      </c>
      <c r="V79" s="37"/>
      <c r="W79" s="256">
        <v>71</v>
      </c>
      <c r="X79" s="250">
        <f>SUM(Z79:AM79)</f>
        <v>96.5</v>
      </c>
      <c r="Y79" s="251" t="s">
        <v>209</v>
      </c>
      <c r="Z79" s="246"/>
      <c r="AA79" s="151"/>
      <c r="AB79" s="61"/>
      <c r="AC79" s="61">
        <v>96.5</v>
      </c>
      <c r="AD79" s="61"/>
      <c r="AE79" s="61"/>
      <c r="AF79" s="61"/>
      <c r="AG79" s="61"/>
      <c r="AH79" s="49"/>
      <c r="AI79" s="49"/>
      <c r="AJ79" s="49"/>
      <c r="AK79" s="49"/>
      <c r="AL79" s="49"/>
      <c r="AM79" s="49"/>
      <c r="AN79" s="64"/>
    </row>
    <row r="80" spans="1:40" x14ac:dyDescent="0.25">
      <c r="A80" s="298">
        <v>6</v>
      </c>
      <c r="B80" s="356" t="s">
        <v>326</v>
      </c>
      <c r="C80" s="82">
        <v>6</v>
      </c>
      <c r="D80" s="82">
        <v>1.2</v>
      </c>
      <c r="E80" s="82">
        <v>14</v>
      </c>
      <c r="F80" s="82">
        <f t="shared" ref="F80:F85" si="18">PRODUCT(D80:E80)</f>
        <v>16.8</v>
      </c>
      <c r="G80" s="82"/>
      <c r="H80" s="82"/>
      <c r="I80" s="82"/>
      <c r="J80" s="82"/>
      <c r="K80" s="82"/>
      <c r="L80" s="82">
        <v>1</v>
      </c>
      <c r="M80" s="82"/>
      <c r="N80" s="82"/>
      <c r="O80" s="82"/>
      <c r="P80" s="82"/>
      <c r="Q80" s="82"/>
      <c r="R80" s="317"/>
      <c r="S80" s="84">
        <f t="shared" si="17"/>
        <v>23.8</v>
      </c>
      <c r="T80" s="356" t="s">
        <v>326</v>
      </c>
      <c r="V80" s="37"/>
      <c r="W80" s="256">
        <v>72</v>
      </c>
      <c r="X80" s="326">
        <f>SUM(Z80:AN80)</f>
        <v>91</v>
      </c>
      <c r="Y80" s="327" t="s">
        <v>264</v>
      </c>
      <c r="Z80" s="247"/>
      <c r="AA80" s="169"/>
      <c r="AB80" s="169"/>
      <c r="AC80" s="169"/>
      <c r="AD80" s="169"/>
      <c r="AE80" s="169">
        <v>28</v>
      </c>
      <c r="AF80" s="49">
        <v>50</v>
      </c>
      <c r="AG80" s="169">
        <v>13</v>
      </c>
      <c r="AH80" s="64"/>
      <c r="AI80" s="64"/>
      <c r="AJ80" s="64"/>
      <c r="AK80" s="64"/>
      <c r="AL80" s="64"/>
      <c r="AM80" s="64"/>
      <c r="AN80" s="64"/>
    </row>
    <row r="81" spans="1:40" x14ac:dyDescent="0.25">
      <c r="A81" s="298">
        <v>7</v>
      </c>
      <c r="B81" s="83" t="s">
        <v>347</v>
      </c>
      <c r="C81" s="82">
        <v>5</v>
      </c>
      <c r="D81" s="82">
        <v>1.2</v>
      </c>
      <c r="E81" s="82">
        <v>14</v>
      </c>
      <c r="F81" s="82">
        <f t="shared" si="18"/>
        <v>16.8</v>
      </c>
      <c r="G81" s="82">
        <v>1</v>
      </c>
      <c r="H81" s="82"/>
      <c r="I81" s="82"/>
      <c r="J81" s="82"/>
      <c r="K81" s="82"/>
      <c r="L81" s="82">
        <v>1</v>
      </c>
      <c r="M81" s="82">
        <v>1</v>
      </c>
      <c r="N81" s="82"/>
      <c r="O81" s="82"/>
      <c r="P81" s="82"/>
      <c r="Q81" s="82"/>
      <c r="R81" s="317"/>
      <c r="S81" s="84">
        <f t="shared" si="17"/>
        <v>24.8</v>
      </c>
      <c r="T81" s="83" t="s">
        <v>347</v>
      </c>
      <c r="V81" s="37"/>
      <c r="W81" s="256">
        <v>73</v>
      </c>
      <c r="X81" s="252">
        <f>SUM(Z81:AM81)</f>
        <v>90.4</v>
      </c>
      <c r="Y81" s="253" t="s">
        <v>103</v>
      </c>
      <c r="Z81" s="247"/>
      <c r="AA81" s="169"/>
      <c r="AB81" s="169"/>
      <c r="AC81" s="169"/>
      <c r="AD81" s="169">
        <v>28</v>
      </c>
      <c r="AE81" s="169">
        <v>62.4</v>
      </c>
      <c r="AF81" s="49"/>
      <c r="AG81" s="169"/>
      <c r="AH81" s="148"/>
      <c r="AI81" s="148"/>
      <c r="AJ81" s="148"/>
      <c r="AK81" s="148"/>
      <c r="AL81" s="148"/>
      <c r="AM81" s="148"/>
      <c r="AN81" s="64"/>
    </row>
    <row r="82" spans="1:40" ht="15.75" x14ac:dyDescent="0.25">
      <c r="A82" s="298">
        <v>8</v>
      </c>
      <c r="B82" s="356" t="s">
        <v>348</v>
      </c>
      <c r="C82" s="82">
        <v>4</v>
      </c>
      <c r="D82" s="82">
        <v>1.2</v>
      </c>
      <c r="E82" s="82">
        <v>12</v>
      </c>
      <c r="F82" s="82">
        <f t="shared" si="18"/>
        <v>14.399999999999999</v>
      </c>
      <c r="G82" s="82"/>
      <c r="H82" s="82"/>
      <c r="I82" s="82"/>
      <c r="J82" s="82"/>
      <c r="K82" s="82"/>
      <c r="L82" s="82">
        <v>1</v>
      </c>
      <c r="M82" s="82"/>
      <c r="N82" s="82"/>
      <c r="O82" s="82"/>
      <c r="P82" s="82"/>
      <c r="Q82" s="82"/>
      <c r="R82" s="317"/>
      <c r="S82" s="84">
        <f t="shared" si="17"/>
        <v>19.399999999999999</v>
      </c>
      <c r="T82" s="356" t="s">
        <v>348</v>
      </c>
      <c r="V82" s="37"/>
      <c r="W82" s="256">
        <v>74</v>
      </c>
      <c r="X82" s="325">
        <f>SUM(Z82:AM82)</f>
        <v>90.4</v>
      </c>
      <c r="Y82" s="341" t="s">
        <v>283</v>
      </c>
      <c r="Z82" s="246"/>
      <c r="AA82" s="154"/>
      <c r="AB82" s="49"/>
      <c r="AC82" s="49"/>
      <c r="AD82" s="49"/>
      <c r="AE82" s="169">
        <v>44.6</v>
      </c>
      <c r="AF82" s="49"/>
      <c r="AG82" s="49">
        <v>45.8</v>
      </c>
      <c r="AH82" s="148"/>
      <c r="AI82" s="148"/>
      <c r="AJ82" s="148"/>
      <c r="AK82" s="148"/>
      <c r="AL82" s="148"/>
      <c r="AM82" s="148"/>
      <c r="AN82" s="49"/>
    </row>
    <row r="83" spans="1:40" ht="15.75" x14ac:dyDescent="0.25">
      <c r="A83" s="298">
        <v>9</v>
      </c>
      <c r="B83" s="41" t="s">
        <v>318</v>
      </c>
      <c r="C83" s="302">
        <v>3</v>
      </c>
      <c r="D83" s="13">
        <v>1.2</v>
      </c>
      <c r="E83" s="13">
        <v>10</v>
      </c>
      <c r="F83" s="13">
        <f t="shared" si="18"/>
        <v>12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317"/>
      <c r="S83" s="81">
        <f t="shared" si="17"/>
        <v>15</v>
      </c>
      <c r="T83" s="41" t="s">
        <v>318</v>
      </c>
      <c r="V83" s="37"/>
      <c r="W83" s="256">
        <v>75</v>
      </c>
      <c r="X83" s="326">
        <f>SUM(Z83:AN83)</f>
        <v>88.3</v>
      </c>
      <c r="Y83" s="327" t="s">
        <v>269</v>
      </c>
      <c r="Z83" s="247"/>
      <c r="AA83" s="169"/>
      <c r="AB83" s="169"/>
      <c r="AC83" s="169"/>
      <c r="AD83" s="169"/>
      <c r="AE83" s="169">
        <v>18</v>
      </c>
      <c r="AF83" s="169">
        <v>32.4</v>
      </c>
      <c r="AG83" s="169">
        <v>37.9</v>
      </c>
      <c r="AH83" s="148"/>
      <c r="AI83" s="148"/>
      <c r="AJ83" s="148"/>
      <c r="AK83" s="148"/>
      <c r="AL83" s="148"/>
      <c r="AM83" s="148"/>
      <c r="AN83" s="64"/>
    </row>
    <row r="84" spans="1:40" x14ac:dyDescent="0.25">
      <c r="A84" s="298">
        <v>10</v>
      </c>
      <c r="B84" s="12" t="s">
        <v>349</v>
      </c>
      <c r="C84" s="302">
        <v>2</v>
      </c>
      <c r="D84" s="13">
        <v>1.2</v>
      </c>
      <c r="E84" s="13">
        <v>8</v>
      </c>
      <c r="F84" s="13">
        <f t="shared" si="18"/>
        <v>9.6</v>
      </c>
      <c r="G84" s="13">
        <v>1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317"/>
      <c r="S84" s="81">
        <f t="shared" si="17"/>
        <v>12.6</v>
      </c>
      <c r="T84" s="12" t="s">
        <v>349</v>
      </c>
      <c r="V84" s="37"/>
      <c r="W84" s="256">
        <v>76</v>
      </c>
      <c r="X84" s="254">
        <f>SUM(Z84:AM84)</f>
        <v>81.900000000000006</v>
      </c>
      <c r="Y84" s="169" t="s">
        <v>198</v>
      </c>
      <c r="Z84" s="247"/>
      <c r="AA84" s="169"/>
      <c r="AB84" s="169"/>
      <c r="AC84" s="169">
        <v>35</v>
      </c>
      <c r="AD84" s="169"/>
      <c r="AE84" s="49">
        <v>46.9</v>
      </c>
      <c r="AF84" s="49"/>
      <c r="AG84" s="169"/>
      <c r="AH84" s="49"/>
      <c r="AI84" s="49"/>
      <c r="AJ84" s="49"/>
      <c r="AK84" s="49"/>
      <c r="AL84" s="49"/>
      <c r="AM84" s="49"/>
      <c r="AN84" s="64"/>
    </row>
    <row r="85" spans="1:40" x14ac:dyDescent="0.25">
      <c r="A85" s="298">
        <v>11</v>
      </c>
      <c r="B85" s="12" t="s">
        <v>265</v>
      </c>
      <c r="C85" s="302">
        <v>1</v>
      </c>
      <c r="D85" s="13">
        <v>1.2</v>
      </c>
      <c r="E85" s="13">
        <v>4</v>
      </c>
      <c r="F85" s="13">
        <f t="shared" si="18"/>
        <v>4.8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317"/>
      <c r="S85" s="81">
        <f t="shared" ref="S85" si="19">SUM(F85:R85)+C85</f>
        <v>5.8</v>
      </c>
      <c r="T85" s="12" t="s">
        <v>265</v>
      </c>
      <c r="V85" s="37"/>
      <c r="W85" s="256">
        <v>77</v>
      </c>
      <c r="X85" s="326">
        <f>SUM(Z85:AN85)</f>
        <v>81.400000000000006</v>
      </c>
      <c r="Y85" s="327" t="s">
        <v>240</v>
      </c>
      <c r="Z85" s="247"/>
      <c r="AA85" s="169"/>
      <c r="AB85" s="169"/>
      <c r="AC85" s="169"/>
      <c r="AD85" s="169">
        <v>1</v>
      </c>
      <c r="AE85" s="169">
        <v>15.6</v>
      </c>
      <c r="AF85" s="169">
        <v>20.7</v>
      </c>
      <c r="AG85" s="169">
        <v>44.1</v>
      </c>
      <c r="AH85" s="64"/>
      <c r="AI85" s="64"/>
      <c r="AJ85" s="64"/>
      <c r="AK85" s="64"/>
      <c r="AL85" s="64"/>
      <c r="AM85" s="64"/>
      <c r="AN85" s="64"/>
    </row>
    <row r="86" spans="1:40" x14ac:dyDescent="0.25">
      <c r="V86" s="37"/>
      <c r="W86" s="256">
        <v>78</v>
      </c>
      <c r="X86" s="284">
        <f t="shared" ref="X86:X100" si="20">SUM(Z86:AM86)</f>
        <v>80.2</v>
      </c>
      <c r="Y86" s="283" t="s">
        <v>344</v>
      </c>
      <c r="Z86" s="247"/>
      <c r="AA86" s="169"/>
      <c r="AB86" s="169"/>
      <c r="AC86" s="169"/>
      <c r="AD86" s="169"/>
      <c r="AE86" s="169"/>
      <c r="AF86" s="49">
        <v>42.6</v>
      </c>
      <c r="AG86" s="169">
        <v>37.6</v>
      </c>
      <c r="AH86" s="148"/>
      <c r="AI86" s="148"/>
      <c r="AJ86" s="148"/>
      <c r="AK86" s="148"/>
      <c r="AL86" s="148"/>
      <c r="AM86" s="148"/>
      <c r="AN86" s="49"/>
    </row>
    <row r="87" spans="1:40" ht="15.75" x14ac:dyDescent="0.25">
      <c r="V87" s="37"/>
      <c r="W87" s="256">
        <v>79</v>
      </c>
      <c r="X87" s="250">
        <f t="shared" si="20"/>
        <v>79.099999999999994</v>
      </c>
      <c r="Y87" s="251" t="s">
        <v>163</v>
      </c>
      <c r="Z87" s="246"/>
      <c r="AA87" s="151"/>
      <c r="AB87" s="61"/>
      <c r="AC87" s="61">
        <v>79.099999999999994</v>
      </c>
      <c r="AD87" s="61"/>
      <c r="AE87" s="49"/>
      <c r="AF87" s="61"/>
      <c r="AG87" s="61"/>
      <c r="AH87" s="148"/>
      <c r="AI87" s="148"/>
      <c r="AJ87" s="148"/>
      <c r="AK87" s="148"/>
      <c r="AL87" s="148"/>
      <c r="AM87" s="148"/>
      <c r="AN87" s="49"/>
    </row>
    <row r="88" spans="1:40" x14ac:dyDescent="0.25">
      <c r="V88" s="37"/>
      <c r="W88" s="256">
        <v>80</v>
      </c>
      <c r="X88" s="254">
        <f t="shared" si="20"/>
        <v>79</v>
      </c>
      <c r="Y88" s="169" t="s">
        <v>276</v>
      </c>
      <c r="Z88" s="247"/>
      <c r="AA88" s="169"/>
      <c r="AB88" s="169"/>
      <c r="AC88" s="169">
        <v>34</v>
      </c>
      <c r="AD88" s="169"/>
      <c r="AE88" s="49">
        <v>45</v>
      </c>
      <c r="AF88" s="169"/>
      <c r="AG88" s="169"/>
      <c r="AH88" s="148"/>
      <c r="AI88" s="148"/>
      <c r="AJ88" s="148"/>
      <c r="AK88" s="148"/>
      <c r="AL88" s="148"/>
      <c r="AM88" s="148"/>
      <c r="AN88" s="49"/>
    </row>
    <row r="89" spans="1:40" ht="15.75" x14ac:dyDescent="0.25">
      <c r="V89" s="37"/>
      <c r="W89" s="256">
        <v>81</v>
      </c>
      <c r="X89" s="250">
        <f t="shared" si="20"/>
        <v>76.199999999999989</v>
      </c>
      <c r="Y89" s="251" t="s">
        <v>37</v>
      </c>
      <c r="Z89" s="246"/>
      <c r="AA89" s="151"/>
      <c r="AB89" s="61"/>
      <c r="AC89" s="61">
        <v>34.4</v>
      </c>
      <c r="AD89" s="61"/>
      <c r="AE89" s="61">
        <v>41.8</v>
      </c>
      <c r="AF89" s="49"/>
      <c r="AG89" s="61"/>
      <c r="AH89" s="64"/>
      <c r="AI89" s="64"/>
      <c r="AJ89" s="64"/>
      <c r="AK89" s="64"/>
      <c r="AL89" s="64"/>
      <c r="AM89" s="64"/>
      <c r="AN89" s="49"/>
    </row>
    <row r="90" spans="1:40" ht="15.75" x14ac:dyDescent="0.25">
      <c r="V90" s="37"/>
      <c r="W90" s="256">
        <v>82</v>
      </c>
      <c r="X90" s="250">
        <f t="shared" si="20"/>
        <v>68.3</v>
      </c>
      <c r="Y90" s="251" t="s">
        <v>68</v>
      </c>
      <c r="Z90" s="246"/>
      <c r="AA90" s="151"/>
      <c r="AB90" s="61"/>
      <c r="AC90" s="61">
        <v>68.3</v>
      </c>
      <c r="AD90" s="61"/>
      <c r="AE90" s="61"/>
      <c r="AF90" s="61"/>
      <c r="AG90" s="61"/>
      <c r="AH90" s="64"/>
      <c r="AI90" s="64"/>
      <c r="AJ90" s="64"/>
      <c r="AK90" s="64"/>
      <c r="AL90" s="64"/>
      <c r="AM90" s="64"/>
      <c r="AN90" s="49"/>
    </row>
    <row r="91" spans="1:40" ht="15.75" x14ac:dyDescent="0.25">
      <c r="V91" s="37"/>
      <c r="W91" s="256">
        <v>83</v>
      </c>
      <c r="X91" s="250">
        <f t="shared" si="20"/>
        <v>61.8</v>
      </c>
      <c r="Y91" s="251" t="s">
        <v>87</v>
      </c>
      <c r="Z91" s="246"/>
      <c r="AA91" s="154"/>
      <c r="AB91" s="49"/>
      <c r="AC91" s="49"/>
      <c r="AD91" s="49">
        <v>61.8</v>
      </c>
      <c r="AE91" s="49"/>
      <c r="AF91" s="49"/>
      <c r="AG91" s="49"/>
      <c r="AH91" s="148"/>
      <c r="AI91" s="148"/>
      <c r="AJ91" s="148"/>
      <c r="AK91" s="148"/>
      <c r="AL91" s="148"/>
      <c r="AM91" s="148"/>
      <c r="AN91" s="64"/>
    </row>
    <row r="92" spans="1:40" x14ac:dyDescent="0.25">
      <c r="V92" s="37"/>
      <c r="W92" s="256">
        <v>84</v>
      </c>
      <c r="X92" s="307">
        <f t="shared" si="20"/>
        <v>59.9</v>
      </c>
      <c r="Y92" s="315" t="s">
        <v>271</v>
      </c>
      <c r="Z92" s="246"/>
      <c r="AA92" s="154"/>
      <c r="AB92" s="49"/>
      <c r="AC92" s="49"/>
      <c r="AD92" s="49"/>
      <c r="AE92" s="49"/>
      <c r="AF92" s="49">
        <v>59.9</v>
      </c>
      <c r="AG92" s="49"/>
      <c r="AH92" s="64"/>
      <c r="AI92" s="64"/>
      <c r="AJ92" s="64"/>
      <c r="AK92" s="64"/>
      <c r="AL92" s="64"/>
      <c r="AM92" s="64"/>
      <c r="AN92" s="64"/>
    </row>
    <row r="93" spans="1:40" ht="15.75" x14ac:dyDescent="0.25">
      <c r="V93" s="37"/>
      <c r="W93" s="256">
        <v>85</v>
      </c>
      <c r="X93" s="325">
        <f t="shared" si="20"/>
        <v>58</v>
      </c>
      <c r="Y93" s="341" t="s">
        <v>325</v>
      </c>
      <c r="Z93" s="246"/>
      <c r="AA93" s="151"/>
      <c r="AB93" s="61"/>
      <c r="AC93" s="61"/>
      <c r="AD93" s="61"/>
      <c r="AE93" s="61"/>
      <c r="AF93" s="61"/>
      <c r="AG93" s="61">
        <v>58</v>
      </c>
      <c r="AH93" s="64"/>
      <c r="AI93" s="64"/>
      <c r="AJ93" s="64"/>
      <c r="AK93" s="64"/>
      <c r="AL93" s="64"/>
      <c r="AM93" s="64"/>
      <c r="AN93" s="64"/>
    </row>
    <row r="94" spans="1:40" ht="15.75" x14ac:dyDescent="0.25">
      <c r="V94" s="37"/>
      <c r="W94" s="256">
        <v>86</v>
      </c>
      <c r="X94" s="325">
        <f t="shared" si="20"/>
        <v>53.099999999999994</v>
      </c>
      <c r="Y94" s="283" t="s">
        <v>296</v>
      </c>
      <c r="Z94" s="246"/>
      <c r="AA94" s="154"/>
      <c r="AB94" s="49"/>
      <c r="AC94" s="49"/>
      <c r="AD94" s="49"/>
      <c r="AE94" s="49"/>
      <c r="AF94" s="49">
        <v>20.7</v>
      </c>
      <c r="AG94" s="49">
        <v>32.4</v>
      </c>
      <c r="AH94" s="49"/>
      <c r="AI94" s="49"/>
      <c r="AJ94" s="49"/>
      <c r="AK94" s="49"/>
      <c r="AL94" s="49"/>
      <c r="AM94" s="49"/>
      <c r="AN94" s="64"/>
    </row>
    <row r="95" spans="1:40" x14ac:dyDescent="0.25">
      <c r="V95" s="37"/>
      <c r="W95" s="256">
        <v>87</v>
      </c>
      <c r="X95" s="252">
        <f t="shared" si="20"/>
        <v>52.4</v>
      </c>
      <c r="Y95" s="253" t="s">
        <v>177</v>
      </c>
      <c r="Z95" s="246"/>
      <c r="AA95" s="154"/>
      <c r="AB95" s="49"/>
      <c r="AC95" s="49">
        <v>21.4</v>
      </c>
      <c r="AD95" s="49">
        <v>31</v>
      </c>
      <c r="AE95" s="49"/>
      <c r="AF95" s="169"/>
      <c r="AG95" s="49"/>
      <c r="AH95" s="64"/>
      <c r="AI95" s="64"/>
      <c r="AJ95" s="64"/>
      <c r="AK95" s="64"/>
      <c r="AL95" s="64"/>
      <c r="AM95" s="64"/>
      <c r="AN95" s="148"/>
    </row>
    <row r="96" spans="1:40" ht="15.75" x14ac:dyDescent="0.25">
      <c r="V96" s="37"/>
      <c r="W96" s="256">
        <v>88</v>
      </c>
      <c r="X96" s="250">
        <f t="shared" si="20"/>
        <v>51</v>
      </c>
      <c r="Y96" s="251" t="s">
        <v>46</v>
      </c>
      <c r="Z96" s="246"/>
      <c r="AA96" s="154"/>
      <c r="AB96" s="49"/>
      <c r="AC96" s="49"/>
      <c r="AD96" s="49">
        <v>30</v>
      </c>
      <c r="AE96" s="49">
        <v>21</v>
      </c>
      <c r="AF96" s="49"/>
      <c r="AG96" s="49"/>
      <c r="AH96" s="148"/>
      <c r="AI96" s="148"/>
      <c r="AJ96" s="148"/>
      <c r="AK96" s="148"/>
      <c r="AL96" s="148"/>
      <c r="AM96" s="148"/>
      <c r="AN96" s="64"/>
    </row>
    <row r="97" spans="22:40" ht="15.75" x14ac:dyDescent="0.25">
      <c r="V97" s="37"/>
      <c r="W97" s="256">
        <v>89</v>
      </c>
      <c r="X97" s="250">
        <f t="shared" si="20"/>
        <v>50.6</v>
      </c>
      <c r="Y97" s="251" t="s">
        <v>45</v>
      </c>
      <c r="Z97" s="246"/>
      <c r="AA97" s="154"/>
      <c r="AB97" s="49"/>
      <c r="AC97" s="49">
        <v>50.6</v>
      </c>
      <c r="AD97" s="49"/>
      <c r="AE97" s="61"/>
      <c r="AF97" s="169"/>
      <c r="AG97" s="49"/>
      <c r="AH97" s="49"/>
      <c r="AI97" s="49"/>
      <c r="AJ97" s="49"/>
      <c r="AK97" s="49"/>
      <c r="AL97" s="49"/>
      <c r="AM97" s="49"/>
      <c r="AN97" s="64"/>
    </row>
    <row r="98" spans="22:40" ht="15.75" x14ac:dyDescent="0.25">
      <c r="V98" s="37"/>
      <c r="W98" s="256">
        <v>90</v>
      </c>
      <c r="X98" s="325">
        <f t="shared" si="20"/>
        <v>47</v>
      </c>
      <c r="Y98" s="283" t="s">
        <v>328</v>
      </c>
      <c r="Z98" s="246"/>
      <c r="AA98" s="151"/>
      <c r="AB98" s="49"/>
      <c r="AC98" s="49"/>
      <c r="AD98" s="49"/>
      <c r="AE98" s="49"/>
      <c r="AF98" s="169"/>
      <c r="AG98" s="49">
        <v>47</v>
      </c>
      <c r="AH98" s="49"/>
      <c r="AI98" s="49"/>
      <c r="AJ98" s="49"/>
      <c r="AK98" s="49"/>
      <c r="AL98" s="49"/>
      <c r="AM98" s="49"/>
      <c r="AN98" s="148"/>
    </row>
    <row r="99" spans="22:40" ht="15.75" x14ac:dyDescent="0.25">
      <c r="V99" s="37"/>
      <c r="W99" s="256">
        <v>91</v>
      </c>
      <c r="X99" s="250">
        <f t="shared" si="20"/>
        <v>46.4</v>
      </c>
      <c r="Y99" s="251" t="s">
        <v>39</v>
      </c>
      <c r="Z99" s="246"/>
      <c r="AA99" s="154"/>
      <c r="AB99" s="49"/>
      <c r="AC99" s="49"/>
      <c r="AD99" s="49">
        <v>46.4</v>
      </c>
      <c r="AE99" s="149"/>
      <c r="AF99" s="169"/>
      <c r="AG99" s="49"/>
      <c r="AH99" s="49"/>
      <c r="AI99" s="49"/>
      <c r="AJ99" s="49"/>
      <c r="AK99" s="49"/>
      <c r="AL99" s="49"/>
      <c r="AM99" s="49"/>
      <c r="AN99" s="148"/>
    </row>
    <row r="100" spans="22:40" ht="15.75" x14ac:dyDescent="0.25">
      <c r="V100" s="37"/>
      <c r="W100" s="256">
        <v>92</v>
      </c>
      <c r="X100" s="348">
        <f t="shared" si="20"/>
        <v>45.699999999999996</v>
      </c>
      <c r="Y100" s="349" t="s">
        <v>303</v>
      </c>
      <c r="Z100" s="246"/>
      <c r="AA100" s="154"/>
      <c r="AB100" s="49"/>
      <c r="AC100" s="49"/>
      <c r="AD100" s="49"/>
      <c r="AE100" s="61"/>
      <c r="AF100" s="169">
        <v>4.3</v>
      </c>
      <c r="AG100" s="49">
        <v>41.4</v>
      </c>
      <c r="AH100" s="148"/>
      <c r="AI100" s="148"/>
      <c r="AJ100" s="148"/>
      <c r="AK100" s="148"/>
      <c r="AL100" s="148"/>
      <c r="AM100" s="148"/>
      <c r="AN100" s="148"/>
    </row>
    <row r="101" spans="22:40" x14ac:dyDescent="0.25">
      <c r="V101" s="37"/>
      <c r="W101" s="256">
        <v>93</v>
      </c>
      <c r="X101" s="255">
        <f>SUM(Z101:AN101)</f>
        <v>44</v>
      </c>
      <c r="Y101" s="253" t="s">
        <v>257</v>
      </c>
      <c r="Z101" s="247"/>
      <c r="AA101" s="169"/>
      <c r="AB101" s="169"/>
      <c r="AC101" s="169"/>
      <c r="AD101" s="169">
        <v>44</v>
      </c>
      <c r="AE101" s="49"/>
      <c r="AF101" s="169"/>
      <c r="AG101" s="169"/>
      <c r="AH101" s="64"/>
      <c r="AI101" s="64"/>
      <c r="AJ101" s="64"/>
      <c r="AK101" s="64"/>
      <c r="AL101" s="64"/>
      <c r="AM101" s="64"/>
      <c r="AN101" s="148"/>
    </row>
    <row r="102" spans="22:40" x14ac:dyDescent="0.25">
      <c r="V102" s="37"/>
      <c r="W102" s="256">
        <v>94</v>
      </c>
      <c r="X102" s="316">
        <f>SUM(Z102:AM102)</f>
        <v>42.9</v>
      </c>
      <c r="Y102" s="315" t="s">
        <v>319</v>
      </c>
      <c r="Z102" s="247"/>
      <c r="AA102" s="169"/>
      <c r="AB102" s="169"/>
      <c r="AC102" s="169"/>
      <c r="AD102" s="169"/>
      <c r="AE102" s="49"/>
      <c r="AF102" s="169">
        <v>42.9</v>
      </c>
      <c r="AG102" s="169"/>
      <c r="AH102" s="64"/>
      <c r="AI102" s="64"/>
      <c r="AJ102" s="64"/>
      <c r="AK102" s="64"/>
      <c r="AL102" s="64"/>
      <c r="AM102" s="64"/>
      <c r="AN102" s="148"/>
    </row>
    <row r="103" spans="22:40" x14ac:dyDescent="0.25">
      <c r="V103" s="37"/>
      <c r="W103" s="256">
        <v>95</v>
      </c>
      <c r="X103" s="350">
        <f>SUM(Z103:AN103)</f>
        <v>42.8</v>
      </c>
      <c r="Y103" s="349" t="s">
        <v>290</v>
      </c>
      <c r="Z103" s="247"/>
      <c r="AA103" s="169"/>
      <c r="AB103" s="169"/>
      <c r="AC103" s="169"/>
      <c r="AD103" s="169"/>
      <c r="AE103" s="169">
        <v>21</v>
      </c>
      <c r="AF103" s="169">
        <v>16</v>
      </c>
      <c r="AG103" s="169">
        <v>5.8</v>
      </c>
      <c r="AH103" s="64"/>
      <c r="AI103" s="64"/>
      <c r="AJ103" s="64"/>
      <c r="AK103" s="64"/>
      <c r="AL103" s="64"/>
      <c r="AM103" s="64"/>
      <c r="AN103" s="148"/>
    </row>
    <row r="104" spans="22:40" x14ac:dyDescent="0.25">
      <c r="V104" s="37"/>
      <c r="W104" s="256">
        <v>96</v>
      </c>
      <c r="X104" s="252">
        <f>SUM(Z104:AM104)</f>
        <v>42.6</v>
      </c>
      <c r="Y104" s="253" t="s">
        <v>104</v>
      </c>
      <c r="Z104" s="246"/>
      <c r="AA104" s="154"/>
      <c r="AB104" s="49"/>
      <c r="AC104" s="49">
        <v>42.6</v>
      </c>
      <c r="AD104" s="49"/>
      <c r="AE104" s="49"/>
      <c r="AF104" s="49"/>
      <c r="AG104" s="49"/>
      <c r="AH104" s="148"/>
      <c r="AI104" s="148"/>
      <c r="AJ104" s="148"/>
      <c r="AK104" s="148"/>
      <c r="AL104" s="148"/>
      <c r="AM104" s="148"/>
      <c r="AN104" s="148"/>
    </row>
    <row r="105" spans="22:40" x14ac:dyDescent="0.25">
      <c r="V105" s="37"/>
      <c r="W105" s="256">
        <v>97</v>
      </c>
      <c r="X105" s="307">
        <f>SUM(Z105:AM105)</f>
        <v>41.3</v>
      </c>
      <c r="Y105" s="308" t="s">
        <v>166</v>
      </c>
      <c r="Z105" s="247"/>
      <c r="AA105" s="170"/>
      <c r="AB105" s="169"/>
      <c r="AC105" s="169"/>
      <c r="AD105" s="169"/>
      <c r="AE105" s="169"/>
      <c r="AF105" s="169">
        <v>41.3</v>
      </c>
      <c r="AG105" s="169"/>
      <c r="AH105" s="148"/>
      <c r="AI105" s="148"/>
      <c r="AJ105" s="148"/>
      <c r="AK105" s="148"/>
      <c r="AL105" s="148"/>
      <c r="AM105" s="148"/>
      <c r="AN105" s="148"/>
    </row>
    <row r="106" spans="22:40" x14ac:dyDescent="0.25">
      <c r="V106" s="37"/>
      <c r="W106" s="256">
        <v>98</v>
      </c>
      <c r="X106" s="252">
        <f>SUM(Z106:AM106)</f>
        <v>39.6</v>
      </c>
      <c r="Y106" s="253" t="s">
        <v>106</v>
      </c>
      <c r="Z106" s="246"/>
      <c r="AA106" s="154"/>
      <c r="AB106" s="49"/>
      <c r="AC106" s="49">
        <v>39.6</v>
      </c>
      <c r="AD106" s="49"/>
      <c r="AE106" s="49"/>
      <c r="AF106" s="169"/>
      <c r="AG106" s="49"/>
      <c r="AH106" s="64"/>
      <c r="AI106" s="64"/>
      <c r="AJ106" s="64"/>
      <c r="AK106" s="64"/>
      <c r="AL106" s="64"/>
      <c r="AM106" s="64"/>
      <c r="AN106" s="148"/>
    </row>
    <row r="107" spans="22:40" ht="15.75" x14ac:dyDescent="0.25">
      <c r="V107" s="37"/>
      <c r="W107" s="256">
        <v>99</v>
      </c>
      <c r="X107" s="348">
        <f>SUM(Z107:AM107)</f>
        <v>38.200000000000003</v>
      </c>
      <c r="Y107" s="351" t="s">
        <v>349</v>
      </c>
      <c r="Z107" s="246"/>
      <c r="AA107" s="154"/>
      <c r="AB107" s="49"/>
      <c r="AC107" s="49"/>
      <c r="AD107" s="49"/>
      <c r="AE107" s="169">
        <v>25.6</v>
      </c>
      <c r="AF107" s="169"/>
      <c r="AG107" s="49">
        <v>12.6</v>
      </c>
      <c r="AH107" s="64"/>
      <c r="AI107" s="64"/>
      <c r="AJ107" s="64"/>
      <c r="AK107" s="64"/>
      <c r="AL107" s="64"/>
      <c r="AM107" s="64"/>
      <c r="AN107" s="148"/>
    </row>
    <row r="108" spans="22:40" x14ac:dyDescent="0.25">
      <c r="V108" s="37"/>
      <c r="W108" s="256">
        <v>100</v>
      </c>
      <c r="X108" s="255">
        <f>SUM(Z108:AN108)</f>
        <v>37</v>
      </c>
      <c r="Y108" s="253" t="s">
        <v>279</v>
      </c>
      <c r="Z108" s="247"/>
      <c r="AA108" s="169"/>
      <c r="AB108" s="169"/>
      <c r="AC108" s="169"/>
      <c r="AD108" s="169"/>
      <c r="AE108" s="169">
        <v>37</v>
      </c>
      <c r="AF108" s="49"/>
      <c r="AG108" s="169"/>
      <c r="AH108" s="148"/>
      <c r="AI108" s="148"/>
      <c r="AJ108" s="148"/>
      <c r="AK108" s="148"/>
      <c r="AL108" s="148"/>
      <c r="AM108" s="148"/>
      <c r="AN108" s="148"/>
    </row>
    <row r="109" spans="22:40" x14ac:dyDescent="0.25">
      <c r="V109" s="37"/>
      <c r="W109" s="256">
        <v>101</v>
      </c>
      <c r="X109" s="252">
        <f>SUM(Z109:AN109)</f>
        <v>36.9</v>
      </c>
      <c r="Y109" s="253" t="s">
        <v>176</v>
      </c>
      <c r="Z109" s="247"/>
      <c r="AA109" s="170"/>
      <c r="AB109" s="169"/>
      <c r="AC109" s="169"/>
      <c r="AD109" s="169">
        <v>36.9</v>
      </c>
      <c r="AE109" s="49"/>
      <c r="AF109" s="169"/>
      <c r="AG109" s="169"/>
      <c r="AH109" s="148"/>
      <c r="AI109" s="148"/>
      <c r="AJ109" s="148"/>
      <c r="AK109" s="148"/>
      <c r="AL109" s="148"/>
      <c r="AM109" s="148"/>
      <c r="AN109" s="148"/>
    </row>
    <row r="110" spans="22:40" ht="15.75" x14ac:dyDescent="0.25">
      <c r="V110" s="37"/>
      <c r="W110" s="256">
        <v>102</v>
      </c>
      <c r="X110" s="348">
        <f>SUM(Z110:AM110)</f>
        <v>36.299999999999997</v>
      </c>
      <c r="Y110" s="351" t="s">
        <v>316</v>
      </c>
      <c r="Z110" s="246"/>
      <c r="AA110" s="233"/>
      <c r="AB110" s="231"/>
      <c r="AC110" s="231"/>
      <c r="AD110" s="231"/>
      <c r="AE110" s="231"/>
      <c r="AF110" s="171">
        <v>10.5</v>
      </c>
      <c r="AG110" s="231">
        <v>25.8</v>
      </c>
      <c r="AH110" s="164"/>
      <c r="AI110" s="164"/>
      <c r="AJ110" s="164"/>
      <c r="AK110" s="164"/>
      <c r="AL110" s="164"/>
      <c r="AM110" s="164"/>
      <c r="AN110" s="164"/>
    </row>
    <row r="111" spans="22:40" x14ac:dyDescent="0.25">
      <c r="V111" s="37"/>
      <c r="W111" s="256">
        <v>103</v>
      </c>
      <c r="X111" s="352">
        <f>SUM(Z111:AM111)</f>
        <v>36</v>
      </c>
      <c r="Y111" s="353" t="s">
        <v>294</v>
      </c>
      <c r="Z111" s="247"/>
      <c r="AA111" s="170"/>
      <c r="AB111" s="169"/>
      <c r="AC111" s="169"/>
      <c r="AD111" s="169"/>
      <c r="AE111" s="169"/>
      <c r="AF111" s="169">
        <v>21</v>
      </c>
      <c r="AG111" s="169">
        <v>15</v>
      </c>
      <c r="AH111" s="148"/>
      <c r="AI111" s="148"/>
      <c r="AJ111" s="148"/>
      <c r="AK111" s="148"/>
      <c r="AL111" s="148"/>
      <c r="AM111" s="148"/>
      <c r="AN111" s="148"/>
    </row>
    <row r="112" spans="22:40" x14ac:dyDescent="0.25">
      <c r="V112" s="37"/>
      <c r="W112" s="256">
        <v>104</v>
      </c>
      <c r="X112" s="255">
        <f>SUM(Z112:AN112)</f>
        <v>30</v>
      </c>
      <c r="Y112" s="253" t="s">
        <v>244</v>
      </c>
      <c r="Z112" s="247"/>
      <c r="AA112" s="169"/>
      <c r="AB112" s="169"/>
      <c r="AC112" s="169"/>
      <c r="AD112" s="169">
        <v>30</v>
      </c>
      <c r="AE112" s="49"/>
      <c r="AF112" s="169"/>
      <c r="AG112" s="169"/>
      <c r="AH112" s="148"/>
      <c r="AI112" s="148"/>
      <c r="AJ112" s="148"/>
      <c r="AK112" s="148"/>
      <c r="AL112" s="148"/>
      <c r="AM112" s="148"/>
      <c r="AN112" s="148"/>
    </row>
    <row r="113" spans="22:40" ht="15.75" x14ac:dyDescent="0.25">
      <c r="V113" s="37"/>
      <c r="W113" s="256">
        <v>105</v>
      </c>
      <c r="X113" s="348">
        <f>SUM(Z113:AM113)</f>
        <v>29</v>
      </c>
      <c r="Y113" s="353" t="s">
        <v>322</v>
      </c>
      <c r="Z113" s="246"/>
      <c r="AA113" s="151"/>
      <c r="AB113" s="61"/>
      <c r="AC113" s="61"/>
      <c r="AD113" s="61"/>
      <c r="AE113" s="49"/>
      <c r="AF113" s="49"/>
      <c r="AG113" s="61">
        <v>29</v>
      </c>
      <c r="AH113" s="148"/>
      <c r="AI113" s="148"/>
      <c r="AJ113" s="148"/>
      <c r="AK113" s="148"/>
      <c r="AL113" s="148"/>
      <c r="AM113" s="148"/>
      <c r="AN113" s="148"/>
    </row>
    <row r="114" spans="22:40" x14ac:dyDescent="0.25">
      <c r="V114" s="37"/>
      <c r="W114" s="256">
        <v>106</v>
      </c>
      <c r="X114" s="255">
        <f>SUM(Z114:AN114)</f>
        <v>26</v>
      </c>
      <c r="Y114" s="253" t="s">
        <v>280</v>
      </c>
      <c r="Z114" s="247"/>
      <c r="AA114" s="169"/>
      <c r="AB114" s="169"/>
      <c r="AC114" s="169"/>
      <c r="AD114" s="169"/>
      <c r="AE114" s="169">
        <v>26</v>
      </c>
      <c r="AF114" s="169"/>
      <c r="AG114" s="169"/>
      <c r="AH114" s="148"/>
      <c r="AI114" s="148"/>
      <c r="AJ114" s="148"/>
      <c r="AK114" s="148"/>
      <c r="AL114" s="148"/>
      <c r="AM114" s="148"/>
      <c r="AN114" s="148"/>
    </row>
    <row r="115" spans="22:40" ht="15.75" x14ac:dyDescent="0.25">
      <c r="V115" s="37"/>
      <c r="W115" s="256">
        <v>107</v>
      </c>
      <c r="X115" s="348">
        <f>SUM(Z115:AM115)</f>
        <v>24.8</v>
      </c>
      <c r="Y115" s="349" t="s">
        <v>327</v>
      </c>
      <c r="Z115" s="246"/>
      <c r="AA115" s="154"/>
      <c r="AB115" s="49"/>
      <c r="AC115" s="49"/>
      <c r="AD115" s="49"/>
      <c r="AE115" s="49"/>
      <c r="AF115" s="169"/>
      <c r="AG115" s="49">
        <v>24.8</v>
      </c>
      <c r="AH115" s="148"/>
      <c r="AI115" s="148"/>
      <c r="AJ115" s="148"/>
      <c r="AK115" s="148"/>
      <c r="AL115" s="148"/>
      <c r="AM115" s="148"/>
      <c r="AN115" s="148"/>
    </row>
    <row r="116" spans="22:40" ht="15.75" x14ac:dyDescent="0.25">
      <c r="V116" s="37"/>
      <c r="W116" s="256">
        <v>110</v>
      </c>
      <c r="X116" s="354">
        <f>SUM(Z116:AM116)</f>
        <v>23.8</v>
      </c>
      <c r="Y116" s="351" t="s">
        <v>326</v>
      </c>
      <c r="Z116" s="247"/>
      <c r="AA116" s="169"/>
      <c r="AB116" s="169"/>
      <c r="AC116" s="169"/>
      <c r="AD116" s="169"/>
      <c r="AE116" s="49"/>
      <c r="AF116" s="49"/>
      <c r="AG116" s="169">
        <v>23.8</v>
      </c>
      <c r="AH116" s="148"/>
      <c r="AI116" s="148"/>
      <c r="AJ116" s="148"/>
      <c r="AK116" s="148"/>
      <c r="AL116" s="148"/>
      <c r="AM116" s="148"/>
      <c r="AN116" s="148"/>
    </row>
    <row r="117" spans="22:40" ht="15.75" x14ac:dyDescent="0.25">
      <c r="V117" s="37"/>
      <c r="W117" s="256">
        <v>108</v>
      </c>
      <c r="X117" s="348">
        <f>SUM(Z117:AM117)</f>
        <v>19.399999999999999</v>
      </c>
      <c r="Y117" s="349" t="s">
        <v>323</v>
      </c>
      <c r="Z117" s="246"/>
      <c r="AA117" s="154"/>
      <c r="AB117" s="49"/>
      <c r="AC117" s="49"/>
      <c r="AD117" s="49"/>
      <c r="AE117" s="169"/>
      <c r="AF117" s="49"/>
      <c r="AG117" s="49">
        <v>19.399999999999999</v>
      </c>
      <c r="AH117" s="148"/>
      <c r="AI117" s="148"/>
      <c r="AJ117" s="148"/>
      <c r="AK117" s="148"/>
      <c r="AL117" s="148"/>
      <c r="AM117" s="148"/>
      <c r="AN117" s="148"/>
    </row>
    <row r="118" spans="22:40" x14ac:dyDescent="0.25">
      <c r="V118" s="37"/>
      <c r="W118" s="256">
        <v>109</v>
      </c>
      <c r="X118" s="255">
        <f>SUM(Z118:AN118)</f>
        <v>17</v>
      </c>
      <c r="Y118" s="253" t="s">
        <v>239</v>
      </c>
      <c r="Z118" s="247"/>
      <c r="AA118" s="169"/>
      <c r="AB118" s="169"/>
      <c r="AC118" s="169"/>
      <c r="AD118" s="169">
        <v>17</v>
      </c>
      <c r="AE118" s="169"/>
      <c r="AF118" s="169"/>
      <c r="AG118" s="169"/>
      <c r="AH118" s="148"/>
      <c r="AI118" s="148"/>
      <c r="AJ118" s="148"/>
      <c r="AK118" s="148"/>
      <c r="AL118" s="148"/>
      <c r="AM118" s="148"/>
      <c r="AN118" s="148"/>
    </row>
    <row r="119" spans="22:40" x14ac:dyDescent="0.25">
      <c r="V119" s="37"/>
      <c r="W119" s="256">
        <v>111</v>
      </c>
      <c r="X119" s="252">
        <f>SUM(Z119:AM119)</f>
        <v>15</v>
      </c>
      <c r="Y119" s="253" t="s">
        <v>105</v>
      </c>
      <c r="Z119" s="246"/>
      <c r="AA119" s="154"/>
      <c r="AB119" s="49"/>
      <c r="AC119" s="49">
        <v>15</v>
      </c>
      <c r="AD119" s="49"/>
      <c r="AE119" s="169"/>
      <c r="AF119" s="49"/>
      <c r="AG119" s="49"/>
      <c r="AH119" s="148"/>
      <c r="AI119" s="148"/>
      <c r="AJ119" s="148"/>
      <c r="AK119" s="148"/>
      <c r="AL119" s="148"/>
      <c r="AM119" s="148"/>
      <c r="AN119" s="148"/>
    </row>
    <row r="120" spans="22:40" x14ac:dyDescent="0.25">
      <c r="V120" s="37"/>
      <c r="W120" s="256">
        <v>112</v>
      </c>
      <c r="X120" s="255">
        <f>SUM(Z120:AN120)</f>
        <v>11</v>
      </c>
      <c r="Y120" s="253" t="s">
        <v>293</v>
      </c>
      <c r="Z120" s="247"/>
      <c r="AA120" s="169"/>
      <c r="AB120" s="169"/>
      <c r="AC120" s="169"/>
      <c r="AD120" s="169"/>
      <c r="AE120" s="169">
        <v>11</v>
      </c>
      <c r="AF120" s="169"/>
      <c r="AG120" s="169"/>
      <c r="AH120" s="148"/>
      <c r="AI120" s="148"/>
      <c r="AJ120" s="148"/>
      <c r="AK120" s="148"/>
      <c r="AL120" s="148"/>
      <c r="AM120" s="148"/>
      <c r="AN120" s="148"/>
    </row>
    <row r="121" spans="22:40" x14ac:dyDescent="0.25">
      <c r="V121" s="37"/>
      <c r="W121" s="256">
        <v>113</v>
      </c>
      <c r="X121" s="254">
        <f>SUM(Z121:AN121)</f>
        <v>6</v>
      </c>
      <c r="Y121" s="253" t="s">
        <v>235</v>
      </c>
      <c r="Z121" s="247"/>
      <c r="AA121" s="169"/>
      <c r="AB121" s="169"/>
      <c r="AC121" s="169">
        <v>6</v>
      </c>
      <c r="AD121" s="169"/>
      <c r="AE121" s="169"/>
      <c r="AF121" s="169"/>
      <c r="AG121" s="169"/>
      <c r="AH121" s="148"/>
      <c r="AI121" s="148"/>
      <c r="AJ121" s="148"/>
      <c r="AK121" s="148"/>
      <c r="AL121" s="148"/>
      <c r="AM121" s="148"/>
      <c r="AN121" s="148"/>
    </row>
    <row r="122" spans="22:40" ht="15.75" x14ac:dyDescent="0.25">
      <c r="V122" s="37"/>
      <c r="W122" s="256"/>
      <c r="X122" s="250"/>
      <c r="Y122" s="251"/>
      <c r="Z122" s="246"/>
      <c r="AA122" s="151"/>
      <c r="AB122" s="61"/>
      <c r="AC122" s="61"/>
      <c r="AD122" s="61"/>
      <c r="AE122" s="61"/>
      <c r="AF122" s="61"/>
      <c r="AG122" s="61"/>
      <c r="AH122" s="148"/>
      <c r="AI122" s="148"/>
      <c r="AJ122" s="148"/>
      <c r="AK122" s="148"/>
      <c r="AL122" s="148"/>
      <c r="AM122" s="148"/>
      <c r="AN122" s="148"/>
    </row>
    <row r="123" spans="22:40" ht="15.75" x14ac:dyDescent="0.25">
      <c r="V123" s="37"/>
      <c r="W123" s="256"/>
      <c r="X123" s="250"/>
      <c r="Y123" s="251"/>
      <c r="Z123" s="246"/>
      <c r="AA123" s="151"/>
      <c r="AB123" s="61"/>
      <c r="AC123" s="61"/>
      <c r="AD123" s="61"/>
      <c r="AE123" s="61"/>
      <c r="AF123" s="61"/>
      <c r="AG123" s="61"/>
      <c r="AH123" s="148"/>
      <c r="AI123" s="148"/>
      <c r="AJ123" s="148"/>
      <c r="AK123" s="148"/>
      <c r="AL123" s="148"/>
      <c r="AM123" s="148"/>
      <c r="AN123" s="148"/>
    </row>
    <row r="124" spans="22:40" ht="15.75" x14ac:dyDescent="0.25">
      <c r="V124" s="37"/>
      <c r="W124" s="256"/>
      <c r="X124" s="250"/>
      <c r="Y124" s="251"/>
      <c r="Z124" s="246"/>
      <c r="AA124" s="151"/>
      <c r="AB124" s="61"/>
      <c r="AC124" s="61"/>
      <c r="AD124" s="61"/>
      <c r="AE124" s="61"/>
      <c r="AF124" s="49"/>
      <c r="AG124" s="61"/>
      <c r="AH124" s="148"/>
      <c r="AI124" s="148"/>
      <c r="AJ124" s="148"/>
      <c r="AK124" s="148"/>
      <c r="AL124" s="148"/>
      <c r="AM124" s="148"/>
      <c r="AN124" s="148"/>
    </row>
    <row r="125" spans="22:40" ht="15.75" x14ac:dyDescent="0.25">
      <c r="V125" s="37"/>
      <c r="W125" s="256"/>
      <c r="X125" s="250"/>
      <c r="Y125" s="251"/>
      <c r="Z125" s="246"/>
      <c r="AA125" s="151"/>
      <c r="AB125" s="61"/>
      <c r="AC125" s="61"/>
      <c r="AD125" s="61"/>
      <c r="AE125" s="61"/>
      <c r="AF125" s="61"/>
      <c r="AG125" s="61"/>
      <c r="AH125" s="148"/>
      <c r="AI125" s="148"/>
      <c r="AJ125" s="148"/>
      <c r="AK125" s="148"/>
      <c r="AL125" s="148"/>
      <c r="AM125" s="148"/>
      <c r="AN125" s="148"/>
    </row>
    <row r="126" spans="22:40" ht="15.75" x14ac:dyDescent="0.25">
      <c r="V126" s="37"/>
      <c r="W126" s="256"/>
      <c r="X126" s="250"/>
      <c r="Y126" s="251"/>
      <c r="Z126" s="246"/>
      <c r="AA126" s="151"/>
      <c r="AB126" s="61"/>
      <c r="AC126" s="61"/>
      <c r="AD126" s="61"/>
      <c r="AE126" s="61"/>
      <c r="AF126" s="61"/>
      <c r="AG126" s="61"/>
      <c r="AH126" s="148"/>
      <c r="AI126" s="148"/>
      <c r="AJ126" s="148"/>
      <c r="AK126" s="148"/>
      <c r="AL126" s="148"/>
      <c r="AM126" s="148"/>
      <c r="AN126" s="148"/>
    </row>
    <row r="127" spans="22:40" ht="15.75" x14ac:dyDescent="0.25">
      <c r="W127" s="256"/>
      <c r="X127" s="250"/>
      <c r="Y127" s="251"/>
      <c r="Z127" s="246"/>
      <c r="AA127" s="154"/>
      <c r="AB127" s="49"/>
      <c r="AC127" s="49"/>
      <c r="AD127" s="49"/>
      <c r="AE127" s="49"/>
      <c r="AF127" s="49"/>
      <c r="AG127" s="49"/>
      <c r="AH127" s="148"/>
      <c r="AI127" s="148"/>
      <c r="AJ127" s="148"/>
      <c r="AK127" s="148"/>
      <c r="AL127" s="148"/>
      <c r="AM127" s="148"/>
      <c r="AN127" s="148"/>
    </row>
    <row r="128" spans="22:40" x14ac:dyDescent="0.25">
      <c r="W128" s="256"/>
      <c r="X128" s="252"/>
      <c r="Y128" s="253"/>
      <c r="Z128" s="246"/>
      <c r="AA128" s="154"/>
      <c r="AB128" s="49"/>
      <c r="AC128" s="49"/>
      <c r="AD128" s="49"/>
      <c r="AE128" s="49"/>
      <c r="AF128" s="49"/>
      <c r="AG128" s="49"/>
      <c r="AH128" s="148"/>
      <c r="AI128" s="148"/>
      <c r="AJ128" s="148"/>
      <c r="AK128" s="148"/>
      <c r="AL128" s="148"/>
      <c r="AM128" s="148"/>
      <c r="AN128" s="148"/>
    </row>
    <row r="129" spans="23:40" ht="15.75" x14ac:dyDescent="0.25">
      <c r="W129" s="256"/>
      <c r="X129" s="250"/>
      <c r="Y129" s="295"/>
      <c r="Z129" s="246"/>
      <c r="AA129" s="154"/>
      <c r="AB129" s="49"/>
      <c r="AC129" s="49"/>
      <c r="AD129" s="49"/>
      <c r="AE129" s="169"/>
      <c r="AF129" s="169"/>
      <c r="AG129" s="49"/>
      <c r="AH129" s="148"/>
      <c r="AI129" s="148"/>
      <c r="AJ129" s="148"/>
      <c r="AK129" s="148"/>
      <c r="AL129" s="148"/>
      <c r="AM129" s="148"/>
      <c r="AN129" s="148"/>
    </row>
    <row r="130" spans="23:40" ht="15.75" x14ac:dyDescent="0.25">
      <c r="W130" s="256"/>
      <c r="X130" s="250"/>
      <c r="Y130" s="295"/>
      <c r="Z130" s="246"/>
      <c r="AA130" s="154"/>
      <c r="AB130" s="49"/>
      <c r="AC130" s="49"/>
      <c r="AD130" s="49"/>
      <c r="AE130" s="49"/>
      <c r="AF130" s="49"/>
      <c r="AG130" s="49"/>
      <c r="AH130" s="148"/>
      <c r="AI130" s="148"/>
      <c r="AJ130" s="148"/>
      <c r="AK130" s="148"/>
      <c r="AL130" s="148"/>
      <c r="AM130" s="148"/>
      <c r="AN130" s="148"/>
    </row>
    <row r="131" spans="23:40" x14ac:dyDescent="0.25">
      <c r="W131" s="256"/>
      <c r="X131" s="252"/>
      <c r="Y131" s="147"/>
      <c r="Z131" s="246"/>
      <c r="AA131" s="154"/>
      <c r="AB131" s="49"/>
      <c r="AC131" s="49"/>
      <c r="AD131" s="49"/>
      <c r="AE131" s="169"/>
      <c r="AF131" s="169"/>
      <c r="AG131" s="49"/>
      <c r="AH131" s="148"/>
      <c r="AI131" s="148"/>
      <c r="AJ131" s="148"/>
      <c r="AK131" s="148"/>
      <c r="AL131" s="148"/>
      <c r="AM131" s="148"/>
      <c r="AN131" s="148"/>
    </row>
    <row r="132" spans="23:40" x14ac:dyDescent="0.25">
      <c r="W132" s="256"/>
      <c r="X132" s="252"/>
      <c r="Y132" s="147"/>
      <c r="Z132" s="246"/>
      <c r="AA132" s="154"/>
      <c r="AB132" s="49"/>
      <c r="AC132" s="49"/>
      <c r="AD132" s="49"/>
      <c r="AE132" s="169"/>
      <c r="AF132" s="169"/>
      <c r="AG132" s="49"/>
      <c r="AH132" s="148"/>
      <c r="AI132" s="148"/>
      <c r="AJ132" s="148"/>
      <c r="AK132" s="148"/>
      <c r="AL132" s="148"/>
      <c r="AM132" s="148"/>
      <c r="AN132" s="148"/>
    </row>
    <row r="133" spans="23:40" x14ac:dyDescent="0.25">
      <c r="W133" s="256"/>
      <c r="X133" s="252"/>
      <c r="Y133" s="147"/>
      <c r="Z133" s="246"/>
      <c r="AA133" s="154"/>
      <c r="AB133" s="49"/>
      <c r="AC133" s="49"/>
      <c r="AD133" s="49"/>
      <c r="AE133" s="169"/>
      <c r="AF133" s="169"/>
      <c r="AG133" s="49"/>
      <c r="AH133" s="148"/>
      <c r="AI133" s="148"/>
      <c r="AJ133" s="148"/>
      <c r="AK133" s="148"/>
      <c r="AL133" s="148"/>
      <c r="AM133" s="148"/>
      <c r="AN133" s="148"/>
    </row>
    <row r="134" spans="23:40" x14ac:dyDescent="0.25">
      <c r="W134" s="285"/>
      <c r="X134" s="286"/>
      <c r="Y134" s="36"/>
      <c r="Z134" s="287"/>
      <c r="AA134" s="169"/>
      <c r="AB134" s="169"/>
      <c r="AC134" s="169"/>
      <c r="AD134" s="169"/>
      <c r="AE134" s="169"/>
      <c r="AF134" s="49"/>
      <c r="AG134" s="169"/>
      <c r="AH134" s="148"/>
      <c r="AI134" s="148"/>
      <c r="AJ134" s="148"/>
      <c r="AK134" s="148"/>
      <c r="AL134" s="148"/>
      <c r="AM134" s="148"/>
      <c r="AN134" s="148"/>
    </row>
    <row r="135" spans="23:40" ht="15.75" x14ac:dyDescent="0.25">
      <c r="W135" s="285"/>
      <c r="X135" s="288"/>
      <c r="Y135" s="289"/>
      <c r="Z135" s="140"/>
      <c r="AA135" s="169"/>
      <c r="AB135" s="169"/>
      <c r="AC135" s="169"/>
      <c r="AD135" s="169"/>
      <c r="AE135" s="169"/>
      <c r="AF135" s="148"/>
      <c r="AG135" s="148"/>
      <c r="AH135" s="148"/>
      <c r="AI135" s="148"/>
      <c r="AJ135" s="148"/>
      <c r="AK135" s="148"/>
      <c r="AL135" s="148"/>
      <c r="AM135" s="148"/>
      <c r="AN135" s="148"/>
    </row>
    <row r="136" spans="23:40" ht="15.75" x14ac:dyDescent="0.25">
      <c r="W136" s="285"/>
      <c r="X136" s="288"/>
      <c r="Y136" s="140"/>
      <c r="Z136" s="140"/>
      <c r="AA136" s="169"/>
      <c r="AB136" s="169"/>
      <c r="AC136" s="169"/>
      <c r="AD136" s="169"/>
      <c r="AE136" s="169"/>
      <c r="AF136" s="148"/>
      <c r="AG136" s="148"/>
      <c r="AH136" s="148"/>
      <c r="AI136" s="148"/>
      <c r="AJ136" s="148"/>
      <c r="AK136" s="148"/>
      <c r="AL136" s="148"/>
      <c r="AM136" s="148"/>
      <c r="AN136" s="148"/>
    </row>
    <row r="137" spans="23:40" ht="15.75" x14ac:dyDescent="0.25">
      <c r="W137" s="285"/>
      <c r="X137" s="288"/>
      <c r="Y137" s="140"/>
      <c r="Z137" s="140"/>
      <c r="AA137" s="148"/>
      <c r="AB137" s="148"/>
      <c r="AC137" s="148"/>
      <c r="AD137" s="148"/>
      <c r="AE137" s="169"/>
      <c r="AF137" s="148"/>
      <c r="AG137" s="148"/>
      <c r="AH137" s="148"/>
      <c r="AI137" s="148"/>
      <c r="AJ137" s="148"/>
      <c r="AK137" s="148"/>
      <c r="AL137" s="148"/>
      <c r="AM137" s="148"/>
      <c r="AN137" s="148"/>
    </row>
    <row r="138" spans="23:40" ht="15.75" x14ac:dyDescent="0.25">
      <c r="W138" s="285"/>
      <c r="X138" s="288"/>
      <c r="Y138" s="140"/>
      <c r="Z138" s="140"/>
      <c r="AA138" s="148"/>
      <c r="AB138" s="148"/>
      <c r="AC138" s="148"/>
      <c r="AD138" s="148"/>
      <c r="AE138" s="169"/>
      <c r="AF138" s="148"/>
      <c r="AG138" s="148"/>
      <c r="AH138" s="148"/>
      <c r="AI138" s="148"/>
      <c r="AJ138" s="148"/>
      <c r="AK138" s="148"/>
      <c r="AL138" s="148"/>
      <c r="AM138" s="148"/>
      <c r="AN138" s="148"/>
    </row>
    <row r="139" spans="23:40" ht="15.75" x14ac:dyDescent="0.25">
      <c r="W139" s="285"/>
      <c r="X139" s="288"/>
      <c r="Y139" s="140"/>
      <c r="Z139" s="140"/>
      <c r="AA139" s="148"/>
      <c r="AB139" s="148"/>
      <c r="AC139" s="148"/>
      <c r="AD139" s="148"/>
      <c r="AE139" s="169"/>
      <c r="AF139" s="148"/>
      <c r="AG139" s="148"/>
      <c r="AH139" s="148"/>
      <c r="AI139" s="148"/>
      <c r="AJ139" s="148"/>
      <c r="AK139" s="148"/>
      <c r="AL139" s="148"/>
      <c r="AM139" s="148"/>
      <c r="AN139" s="148"/>
    </row>
    <row r="140" spans="23:40" ht="15.75" x14ac:dyDescent="0.25">
      <c r="W140" s="285"/>
      <c r="X140" s="288"/>
      <c r="Y140" s="238"/>
      <c r="Z140" s="51"/>
      <c r="AG140" s="148"/>
      <c r="AH140" s="148"/>
      <c r="AI140" s="148"/>
      <c r="AJ140" s="148"/>
      <c r="AK140" s="148"/>
      <c r="AL140" s="148"/>
      <c r="AM140" s="148"/>
      <c r="AN140" s="148"/>
    </row>
    <row r="141" spans="23:40" x14ac:dyDescent="0.25">
      <c r="W141" s="290"/>
      <c r="X141" s="51"/>
      <c r="Y141" s="291"/>
      <c r="Z141" s="51"/>
    </row>
    <row r="142" spans="23:40" x14ac:dyDescent="0.25">
      <c r="W142" s="51"/>
      <c r="X142" s="51"/>
      <c r="Y142" s="51"/>
      <c r="Z142" s="51"/>
    </row>
  </sheetData>
  <sortState xmlns:xlrd2="http://schemas.microsoft.com/office/spreadsheetml/2017/richdata2" ref="X9:AG134">
    <sortCondition descending="1" ref="X9"/>
  </sortState>
  <mergeCells count="1">
    <mergeCell ref="B1:S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2"/>
  <sheetViews>
    <sheetView tabSelected="1" topLeftCell="A43" zoomScale="85" zoomScaleNormal="85" workbookViewId="0">
      <selection activeCell="B62" sqref="B62:B71"/>
    </sheetView>
  </sheetViews>
  <sheetFormatPr defaultRowHeight="15" x14ac:dyDescent="0.25"/>
  <cols>
    <col min="1" max="1" width="9.140625" style="298"/>
    <col min="2" max="2" width="25.5703125" style="298" customWidth="1"/>
    <col min="3" max="19" width="9.140625" style="298"/>
    <col min="20" max="20" width="32.85546875" style="298" customWidth="1"/>
    <col min="21" max="24" width="9.140625" style="298"/>
    <col min="25" max="25" width="10.28515625" style="298" bestFit="1" customWidth="1"/>
    <col min="26" max="16384" width="9.140625" style="298"/>
  </cols>
  <sheetData>
    <row r="1" spans="1:40" x14ac:dyDescent="0.25">
      <c r="B1" s="363" t="s">
        <v>331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</row>
    <row r="2" spans="1:40" x14ac:dyDescent="0.25"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</row>
    <row r="3" spans="1:40" x14ac:dyDescent="0.25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</row>
    <row r="4" spans="1:40" x14ac:dyDescent="0.25">
      <c r="B4" s="298" t="s">
        <v>0</v>
      </c>
      <c r="C4" s="6" t="s">
        <v>48</v>
      </c>
      <c r="D4" s="10"/>
      <c r="E4" s="10"/>
      <c r="F4" s="11"/>
      <c r="G4" s="4" t="s">
        <v>49</v>
      </c>
      <c r="H4" s="5"/>
      <c r="I4" s="5"/>
      <c r="J4" s="5"/>
      <c r="K4" s="5"/>
      <c r="L4" s="3" t="s">
        <v>221</v>
      </c>
      <c r="M4" s="3"/>
      <c r="N4" s="3"/>
      <c r="O4" s="3"/>
      <c r="P4" s="9" t="s">
        <v>57</v>
      </c>
      <c r="Q4" s="7"/>
      <c r="R4" s="161" t="s">
        <v>191</v>
      </c>
      <c r="S4" s="8" t="s">
        <v>59</v>
      </c>
    </row>
    <row r="5" spans="1:40" x14ac:dyDescent="0.25">
      <c r="D5" s="298" t="s">
        <v>75</v>
      </c>
      <c r="E5" s="298" t="s">
        <v>76</v>
      </c>
      <c r="F5" s="298" t="s">
        <v>77</v>
      </c>
      <c r="G5" s="298" t="s">
        <v>50</v>
      </c>
      <c r="P5" s="9"/>
      <c r="Q5" s="7"/>
      <c r="R5" s="161"/>
    </row>
    <row r="6" spans="1:40" x14ac:dyDescent="0.25">
      <c r="G6" s="299" t="s">
        <v>53</v>
      </c>
      <c r="H6" s="298" t="s">
        <v>51</v>
      </c>
      <c r="I6" s="298" t="s">
        <v>52</v>
      </c>
      <c r="J6" s="298" t="s">
        <v>54</v>
      </c>
      <c r="K6" s="298" t="s">
        <v>56</v>
      </c>
      <c r="L6" s="298" t="s">
        <v>51</v>
      </c>
      <c r="M6" s="298" t="s">
        <v>52</v>
      </c>
      <c r="N6" s="298" t="s">
        <v>54</v>
      </c>
      <c r="O6" s="298" t="s">
        <v>56</v>
      </c>
      <c r="P6" s="298" t="s">
        <v>58</v>
      </c>
      <c r="Q6" s="298" t="s">
        <v>56</v>
      </c>
      <c r="R6" s="161"/>
      <c r="X6" s="307"/>
      <c r="Y6" s="308"/>
      <c r="Z6" s="30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2"/>
    </row>
    <row r="7" spans="1:40" ht="15.75" x14ac:dyDescent="0.25">
      <c r="A7" s="298">
        <v>1</v>
      </c>
      <c r="B7" s="320" t="s">
        <v>116</v>
      </c>
      <c r="C7" s="300"/>
      <c r="D7" s="300">
        <v>3.9</v>
      </c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161"/>
      <c r="S7" s="304">
        <f>SUM(F7:R7)+C7</f>
        <v>0</v>
      </c>
      <c r="T7" s="320" t="s">
        <v>116</v>
      </c>
      <c r="X7" s="307"/>
      <c r="Y7" s="44">
        <v>45593</v>
      </c>
      <c r="Z7" s="150"/>
      <c r="AA7" s="50"/>
      <c r="AB7" s="50"/>
      <c r="AC7" s="50" t="s">
        <v>301</v>
      </c>
      <c r="AD7" s="50" t="s">
        <v>300</v>
      </c>
      <c r="AE7" s="50" t="s">
        <v>299</v>
      </c>
      <c r="AF7" s="50" t="s">
        <v>298</v>
      </c>
      <c r="AG7" s="50" t="s">
        <v>350</v>
      </c>
      <c r="AH7" s="50"/>
      <c r="AI7" s="50"/>
      <c r="AJ7" s="50"/>
      <c r="AK7" s="50"/>
      <c r="AL7" s="50"/>
      <c r="AM7" s="50"/>
      <c r="AN7" s="50"/>
    </row>
    <row r="8" spans="1:40" ht="15.75" x14ac:dyDescent="0.25">
      <c r="A8" s="298">
        <v>2</v>
      </c>
      <c r="B8" s="320" t="s">
        <v>4</v>
      </c>
      <c r="C8" s="300"/>
      <c r="D8" s="300">
        <v>3.9</v>
      </c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161"/>
      <c r="S8" s="304">
        <f t="shared" ref="S8:S14" si="0">SUM(F8:R8)+C8</f>
        <v>0</v>
      </c>
      <c r="T8" s="320" t="s">
        <v>4</v>
      </c>
      <c r="X8" s="249"/>
      <c r="Z8" s="30"/>
      <c r="AA8" s="46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</row>
    <row r="9" spans="1:40" ht="15.75" x14ac:dyDescent="0.25">
      <c r="A9" s="298">
        <v>3</v>
      </c>
      <c r="B9" s="320" t="s">
        <v>332</v>
      </c>
      <c r="C9" s="300"/>
      <c r="D9" s="300">
        <v>3.9</v>
      </c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161"/>
      <c r="S9" s="304">
        <f t="shared" si="0"/>
        <v>0</v>
      </c>
      <c r="T9" s="320" t="s">
        <v>332</v>
      </c>
      <c r="V9" s="37"/>
      <c r="W9" s="148">
        <v>1</v>
      </c>
      <c r="X9" s="319">
        <f t="shared" ref="X9:X34" si="1">SUM(Z9:AM9)</f>
        <v>1020.6000000000001</v>
      </c>
      <c r="Y9" s="320" t="s">
        <v>116</v>
      </c>
      <c r="Z9" s="246"/>
      <c r="AA9" s="151"/>
      <c r="AB9" s="61"/>
      <c r="AC9" s="61">
        <v>200.9</v>
      </c>
      <c r="AD9" s="61">
        <v>244.3</v>
      </c>
      <c r="AE9" s="61">
        <v>153.6</v>
      </c>
      <c r="AF9" s="61">
        <v>232.5</v>
      </c>
      <c r="AG9" s="61">
        <v>189.3</v>
      </c>
      <c r="AH9" s="61"/>
      <c r="AI9" s="62"/>
      <c r="AJ9" s="62"/>
      <c r="AK9" s="62"/>
      <c r="AL9" s="62"/>
      <c r="AM9" s="62"/>
      <c r="AN9" s="62"/>
    </row>
    <row r="10" spans="1:40" ht="15.75" x14ac:dyDescent="0.25">
      <c r="A10" s="298">
        <v>4</v>
      </c>
      <c r="B10" s="320" t="s">
        <v>234</v>
      </c>
      <c r="C10" s="300"/>
      <c r="D10" s="300">
        <v>3.9</v>
      </c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161"/>
      <c r="S10" s="304">
        <f t="shared" si="0"/>
        <v>0</v>
      </c>
      <c r="T10" s="320" t="s">
        <v>234</v>
      </c>
      <c r="V10" s="37"/>
      <c r="W10" s="148">
        <v>2</v>
      </c>
      <c r="X10" s="319">
        <f t="shared" si="1"/>
        <v>885.1</v>
      </c>
      <c r="Y10" s="320" t="s">
        <v>4</v>
      </c>
      <c r="Z10" s="246"/>
      <c r="AA10" s="151"/>
      <c r="AB10" s="61"/>
      <c r="AC10" s="61">
        <v>201.8</v>
      </c>
      <c r="AD10" s="61">
        <v>159.5</v>
      </c>
      <c r="AE10" s="61">
        <v>174.7</v>
      </c>
      <c r="AF10" s="61">
        <v>221.6</v>
      </c>
      <c r="AG10" s="61">
        <v>127.5</v>
      </c>
      <c r="AH10" s="61"/>
      <c r="AI10" s="62"/>
      <c r="AJ10" s="62"/>
      <c r="AK10" s="62"/>
      <c r="AL10" s="62"/>
      <c r="AM10" s="62"/>
      <c r="AN10" s="62"/>
    </row>
    <row r="11" spans="1:40" ht="15.75" x14ac:dyDescent="0.25">
      <c r="A11" s="298">
        <v>5</v>
      </c>
      <c r="B11" s="320" t="s">
        <v>13</v>
      </c>
      <c r="C11" s="300"/>
      <c r="D11" s="300">
        <v>3.9</v>
      </c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161">
        <v>9</v>
      </c>
      <c r="S11" s="304">
        <f t="shared" si="0"/>
        <v>9</v>
      </c>
      <c r="T11" s="320" t="s">
        <v>13</v>
      </c>
      <c r="V11" s="37"/>
      <c r="W11" s="148">
        <v>3</v>
      </c>
      <c r="X11" s="319">
        <f t="shared" si="1"/>
        <v>759.8</v>
      </c>
      <c r="Y11" s="320" t="s">
        <v>332</v>
      </c>
      <c r="Z11" s="246"/>
      <c r="AA11" s="151"/>
      <c r="AB11" s="61"/>
      <c r="AC11" s="61">
        <v>146.1</v>
      </c>
      <c r="AD11" s="61">
        <v>150.19999999999999</v>
      </c>
      <c r="AE11" s="61">
        <v>161.5</v>
      </c>
      <c r="AF11" s="61">
        <v>142</v>
      </c>
      <c r="AG11" s="61">
        <v>160</v>
      </c>
      <c r="AH11" s="61"/>
      <c r="AI11" s="62"/>
      <c r="AJ11" s="62"/>
      <c r="AK11" s="62"/>
      <c r="AL11" s="62"/>
      <c r="AM11" s="62"/>
      <c r="AN11" s="62"/>
    </row>
    <row r="12" spans="1:40" ht="15.75" x14ac:dyDescent="0.25">
      <c r="A12" s="298">
        <v>6</v>
      </c>
      <c r="B12" s="320" t="s">
        <v>78</v>
      </c>
      <c r="C12" s="300"/>
      <c r="D12" s="300">
        <v>3.9</v>
      </c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161"/>
      <c r="S12" s="304">
        <f t="shared" si="0"/>
        <v>0</v>
      </c>
      <c r="T12" s="320" t="s">
        <v>78</v>
      </c>
      <c r="V12" s="37"/>
      <c r="W12" s="148">
        <v>4</v>
      </c>
      <c r="X12" s="319">
        <f t="shared" si="1"/>
        <v>753.8</v>
      </c>
      <c r="Y12" s="320" t="s">
        <v>234</v>
      </c>
      <c r="Z12" s="246"/>
      <c r="AA12" s="151"/>
      <c r="AB12" s="61"/>
      <c r="AC12" s="61">
        <v>144.80000000000001</v>
      </c>
      <c r="AD12" s="61">
        <v>153.4</v>
      </c>
      <c r="AE12" s="61">
        <v>191.1</v>
      </c>
      <c r="AF12" s="61">
        <v>151.69999999999999</v>
      </c>
      <c r="AG12" s="61">
        <v>112.8</v>
      </c>
      <c r="AH12" s="61"/>
      <c r="AI12" s="62"/>
      <c r="AJ12" s="62"/>
      <c r="AK12" s="62"/>
      <c r="AL12" s="62"/>
      <c r="AM12" s="62"/>
      <c r="AN12" s="62"/>
    </row>
    <row r="13" spans="1:40" ht="15.75" x14ac:dyDescent="0.25">
      <c r="A13" s="298">
        <v>7</v>
      </c>
      <c r="B13" s="320" t="s">
        <v>6</v>
      </c>
      <c r="C13" s="300"/>
      <c r="D13" s="300">
        <v>3.9</v>
      </c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161"/>
      <c r="S13" s="304">
        <f t="shared" si="0"/>
        <v>0</v>
      </c>
      <c r="T13" s="320" t="s">
        <v>6</v>
      </c>
      <c r="V13" s="37"/>
      <c r="W13" s="148">
        <v>5</v>
      </c>
      <c r="X13" s="319">
        <f t="shared" si="1"/>
        <v>716.4</v>
      </c>
      <c r="Y13" s="320" t="s">
        <v>13</v>
      </c>
      <c r="Z13" s="246"/>
      <c r="AA13" s="151"/>
      <c r="AB13" s="61"/>
      <c r="AC13" s="61">
        <v>149.5</v>
      </c>
      <c r="AD13" s="61">
        <v>92.5</v>
      </c>
      <c r="AE13" s="61">
        <v>121</v>
      </c>
      <c r="AF13" s="61">
        <v>155</v>
      </c>
      <c r="AG13" s="61">
        <v>189.4</v>
      </c>
      <c r="AH13" s="61">
        <v>9</v>
      </c>
      <c r="AI13" s="62"/>
      <c r="AJ13" s="62"/>
      <c r="AK13" s="62"/>
      <c r="AL13" s="62"/>
      <c r="AM13" s="62"/>
      <c r="AN13" s="62"/>
    </row>
    <row r="14" spans="1:40" ht="15.75" x14ac:dyDescent="0.25">
      <c r="A14" s="298">
        <v>8</v>
      </c>
      <c r="B14" s="320" t="s">
        <v>1</v>
      </c>
      <c r="C14" s="300"/>
      <c r="D14" s="300">
        <v>3.9</v>
      </c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161"/>
      <c r="S14" s="304">
        <f t="shared" si="0"/>
        <v>0</v>
      </c>
      <c r="T14" s="320" t="s">
        <v>1</v>
      </c>
      <c r="V14" s="37"/>
      <c r="W14" s="148">
        <v>6</v>
      </c>
      <c r="X14" s="319">
        <f t="shared" si="1"/>
        <v>683.5</v>
      </c>
      <c r="Y14" s="320" t="s">
        <v>78</v>
      </c>
      <c r="Z14" s="246"/>
      <c r="AA14" s="151"/>
      <c r="AB14" s="61"/>
      <c r="AC14" s="61">
        <v>127.8</v>
      </c>
      <c r="AD14" s="61">
        <v>179.2</v>
      </c>
      <c r="AE14" s="61">
        <v>177.2</v>
      </c>
      <c r="AF14" s="61">
        <v>68.8</v>
      </c>
      <c r="AG14" s="61">
        <v>130.5</v>
      </c>
      <c r="AH14" s="61"/>
      <c r="AI14" s="62"/>
      <c r="AJ14" s="62"/>
      <c r="AK14" s="62"/>
      <c r="AL14" s="62"/>
      <c r="AM14" s="62"/>
      <c r="AN14" s="62"/>
    </row>
    <row r="15" spans="1:40" ht="15.75" x14ac:dyDescent="0.25">
      <c r="A15" s="298">
        <v>9</v>
      </c>
      <c r="B15" s="320" t="s">
        <v>20</v>
      </c>
      <c r="C15" s="300"/>
      <c r="D15" s="300">
        <v>3.9</v>
      </c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161">
        <v>11</v>
      </c>
      <c r="S15" s="304">
        <f t="shared" ref="S15:S16" si="2">SUM(F15:R15)+C15</f>
        <v>11</v>
      </c>
      <c r="T15" s="320" t="s">
        <v>20</v>
      </c>
      <c r="V15" s="37"/>
      <c r="W15" s="148">
        <v>7</v>
      </c>
      <c r="X15" s="319">
        <f t="shared" si="1"/>
        <v>629.1</v>
      </c>
      <c r="Y15" s="320" t="s">
        <v>6</v>
      </c>
      <c r="Z15" s="246"/>
      <c r="AA15" s="151"/>
      <c r="AB15" s="61"/>
      <c r="AC15" s="61">
        <v>105.1</v>
      </c>
      <c r="AD15" s="61">
        <v>111.2</v>
      </c>
      <c r="AE15" s="61">
        <v>133.9</v>
      </c>
      <c r="AF15" s="61">
        <v>156.5</v>
      </c>
      <c r="AG15" s="61">
        <v>122.4</v>
      </c>
      <c r="AH15" s="61"/>
      <c r="AI15" s="62"/>
      <c r="AJ15" s="62"/>
      <c r="AK15" s="62"/>
      <c r="AL15" s="62"/>
      <c r="AM15" s="62"/>
      <c r="AN15" s="62"/>
    </row>
    <row r="16" spans="1:40" ht="15.75" x14ac:dyDescent="0.25">
      <c r="A16" s="298">
        <v>10</v>
      </c>
      <c r="B16" s="362" t="s">
        <v>336</v>
      </c>
      <c r="C16" s="300"/>
      <c r="D16" s="300">
        <v>3.9</v>
      </c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161">
        <v>12</v>
      </c>
      <c r="S16" s="304">
        <f t="shared" si="2"/>
        <v>12</v>
      </c>
      <c r="T16" s="362" t="s">
        <v>336</v>
      </c>
      <c r="V16" s="37"/>
      <c r="W16" s="148">
        <v>8</v>
      </c>
      <c r="X16" s="339">
        <f t="shared" si="1"/>
        <v>606.4</v>
      </c>
      <c r="Y16" s="340" t="s">
        <v>67</v>
      </c>
      <c r="Z16" s="246"/>
      <c r="AA16" s="151"/>
      <c r="AB16" s="61"/>
      <c r="AC16" s="61">
        <v>150</v>
      </c>
      <c r="AD16" s="61">
        <v>169.5</v>
      </c>
      <c r="AE16" s="61">
        <v>153.4</v>
      </c>
      <c r="AF16" s="61"/>
      <c r="AG16" s="61">
        <v>133.5</v>
      </c>
      <c r="AH16" s="61"/>
      <c r="AI16" s="62"/>
      <c r="AJ16" s="62"/>
      <c r="AK16" s="62"/>
      <c r="AL16" s="62"/>
      <c r="AM16" s="62"/>
      <c r="AN16" s="62"/>
    </row>
    <row r="17" spans="1:40" ht="15.75" x14ac:dyDescent="0.25">
      <c r="B17" s="310"/>
      <c r="C17" s="311"/>
      <c r="D17" s="310"/>
      <c r="E17" s="310"/>
      <c r="F17" s="310"/>
      <c r="G17" s="299" t="s">
        <v>53</v>
      </c>
      <c r="H17" s="298" t="s">
        <v>51</v>
      </c>
      <c r="I17" s="298" t="s">
        <v>52</v>
      </c>
      <c r="J17" s="298" t="s">
        <v>54</v>
      </c>
      <c r="K17" s="298" t="s">
        <v>56</v>
      </c>
      <c r="L17" s="298" t="s">
        <v>51</v>
      </c>
      <c r="M17" s="298" t="s">
        <v>52</v>
      </c>
      <c r="N17" s="298" t="s">
        <v>54</v>
      </c>
      <c r="O17" s="298" t="s">
        <v>56</v>
      </c>
      <c r="P17" s="298" t="s">
        <v>58</v>
      </c>
      <c r="Q17" s="298" t="s">
        <v>56</v>
      </c>
      <c r="R17" s="161"/>
      <c r="S17" s="312"/>
      <c r="T17" s="310"/>
      <c r="V17" s="37"/>
      <c r="W17" s="148">
        <v>9</v>
      </c>
      <c r="X17" s="339">
        <f t="shared" si="1"/>
        <v>594.70000000000005</v>
      </c>
      <c r="Y17" s="340" t="s">
        <v>210</v>
      </c>
      <c r="Z17" s="246"/>
      <c r="AA17" s="151"/>
      <c r="AB17" s="61"/>
      <c r="AC17" s="61">
        <v>107.5</v>
      </c>
      <c r="AD17" s="61">
        <v>107.5</v>
      </c>
      <c r="AE17" s="61">
        <v>148</v>
      </c>
      <c r="AF17" s="61">
        <v>133.80000000000001</v>
      </c>
      <c r="AG17" s="61">
        <v>97.9</v>
      </c>
      <c r="AH17" s="61"/>
      <c r="AI17" s="62"/>
      <c r="AJ17" s="62"/>
      <c r="AK17" s="62"/>
      <c r="AL17" s="62"/>
      <c r="AM17" s="62"/>
      <c r="AN17" s="62"/>
    </row>
    <row r="18" spans="1:40" ht="15.75" x14ac:dyDescent="0.25">
      <c r="A18" s="298">
        <v>1</v>
      </c>
      <c r="B18" s="324" t="s">
        <v>79</v>
      </c>
      <c r="C18" s="305"/>
      <c r="D18" s="305">
        <v>2.9</v>
      </c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17"/>
      <c r="S18" s="24">
        <f>SUM(F18:R18)+C18</f>
        <v>0</v>
      </c>
      <c r="T18" s="324" t="s">
        <v>79</v>
      </c>
      <c r="V18" s="37"/>
      <c r="W18" s="148">
        <v>10</v>
      </c>
      <c r="X18" s="319">
        <f t="shared" si="1"/>
        <v>554.79999999999995</v>
      </c>
      <c r="Y18" s="320" t="s">
        <v>1</v>
      </c>
      <c r="Z18" s="246"/>
      <c r="AA18" s="151"/>
      <c r="AB18" s="61"/>
      <c r="AC18" s="61">
        <v>118.9</v>
      </c>
      <c r="AD18" s="61">
        <v>144.5</v>
      </c>
      <c r="AE18" s="61"/>
      <c r="AF18" s="61">
        <v>89.2</v>
      </c>
      <c r="AG18" s="61">
        <v>202.2</v>
      </c>
      <c r="AH18" s="61"/>
      <c r="AI18" s="62"/>
      <c r="AJ18" s="62"/>
      <c r="AK18" s="62"/>
      <c r="AL18" s="62"/>
      <c r="AM18" s="62"/>
      <c r="AN18" s="62"/>
    </row>
    <row r="19" spans="1:40" ht="15.75" x14ac:dyDescent="0.25">
      <c r="A19" s="298">
        <v>2</v>
      </c>
      <c r="B19" s="324" t="s">
        <v>329</v>
      </c>
      <c r="C19" s="305"/>
      <c r="D19" s="305">
        <v>2.9</v>
      </c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17"/>
      <c r="S19" s="24">
        <f t="shared" ref="S19:S27" si="3">SUM(F19:R19)+C19</f>
        <v>0</v>
      </c>
      <c r="T19" s="324" t="s">
        <v>329</v>
      </c>
      <c r="V19" s="37"/>
      <c r="W19" s="148">
        <v>11</v>
      </c>
      <c r="X19" s="319">
        <f t="shared" si="1"/>
        <v>553.9</v>
      </c>
      <c r="Y19" s="320" t="s">
        <v>20</v>
      </c>
      <c r="Z19" s="246"/>
      <c r="AA19" s="151"/>
      <c r="AB19" s="61"/>
      <c r="AC19" s="61">
        <v>66.900000000000006</v>
      </c>
      <c r="AD19" s="61">
        <v>143.9</v>
      </c>
      <c r="AE19" s="61">
        <v>118.6</v>
      </c>
      <c r="AF19" s="61">
        <v>88</v>
      </c>
      <c r="AG19" s="61">
        <v>125.5</v>
      </c>
      <c r="AH19" s="61">
        <v>11</v>
      </c>
      <c r="AI19" s="62"/>
      <c r="AJ19" s="62"/>
      <c r="AK19" s="62"/>
      <c r="AL19" s="62"/>
      <c r="AM19" s="62"/>
      <c r="AN19" s="62"/>
    </row>
    <row r="20" spans="1:40" ht="15.75" x14ac:dyDescent="0.25">
      <c r="A20" s="298">
        <v>3</v>
      </c>
      <c r="B20" s="324" t="s">
        <v>324</v>
      </c>
      <c r="C20" s="305"/>
      <c r="D20" s="305">
        <v>2.9</v>
      </c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17"/>
      <c r="S20" s="24">
        <f t="shared" si="3"/>
        <v>0</v>
      </c>
      <c r="T20" s="324" t="s">
        <v>324</v>
      </c>
      <c r="V20" s="37"/>
      <c r="W20" s="148">
        <v>12</v>
      </c>
      <c r="X20" s="339">
        <f t="shared" si="1"/>
        <v>551.79999999999995</v>
      </c>
      <c r="Y20" s="340" t="s">
        <v>7</v>
      </c>
      <c r="Z20" s="246"/>
      <c r="AA20" s="151"/>
      <c r="AB20" s="61"/>
      <c r="AC20" s="61">
        <v>102.1</v>
      </c>
      <c r="AD20" s="61">
        <v>127.2</v>
      </c>
      <c r="AE20" s="61">
        <v>150.1</v>
      </c>
      <c r="AF20" s="61">
        <v>65.400000000000006</v>
      </c>
      <c r="AG20" s="61">
        <v>107</v>
      </c>
      <c r="AH20" s="61"/>
      <c r="AI20" s="62"/>
      <c r="AJ20" s="62"/>
      <c r="AK20" s="62"/>
      <c r="AL20" s="62"/>
      <c r="AM20" s="62"/>
      <c r="AN20" s="62"/>
    </row>
    <row r="21" spans="1:40" ht="15.75" x14ac:dyDescent="0.25">
      <c r="A21" s="298">
        <v>4</v>
      </c>
      <c r="B21" s="324" t="s">
        <v>193</v>
      </c>
      <c r="C21" s="305"/>
      <c r="D21" s="305">
        <v>2.9</v>
      </c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17"/>
      <c r="S21" s="24">
        <f>SUM(F21:R21)+C21</f>
        <v>0</v>
      </c>
      <c r="T21" s="324" t="s">
        <v>193</v>
      </c>
      <c r="V21" s="37"/>
      <c r="W21" s="148">
        <v>13</v>
      </c>
      <c r="X21" s="307">
        <f t="shared" si="1"/>
        <v>543.70000000000005</v>
      </c>
      <c r="Y21" s="308" t="s">
        <v>217</v>
      </c>
      <c r="Z21" s="247"/>
      <c r="AA21" s="148"/>
      <c r="AB21" s="49"/>
      <c r="AC21" s="49">
        <v>73.8</v>
      </c>
      <c r="AD21" s="49">
        <v>85.4</v>
      </c>
      <c r="AE21" s="49">
        <v>135.4</v>
      </c>
      <c r="AF21" s="61">
        <v>125</v>
      </c>
      <c r="AG21" s="49">
        <v>124.1</v>
      </c>
      <c r="AH21" s="49"/>
      <c r="AI21" s="62"/>
      <c r="AJ21" s="62"/>
      <c r="AK21" s="62"/>
      <c r="AL21" s="62"/>
      <c r="AM21" s="62"/>
      <c r="AN21" s="62"/>
    </row>
    <row r="22" spans="1:40" ht="15.75" x14ac:dyDescent="0.25">
      <c r="A22" s="298">
        <v>5</v>
      </c>
      <c r="B22" s="324" t="s">
        <v>9</v>
      </c>
      <c r="C22" s="305"/>
      <c r="D22" s="305">
        <v>2.9</v>
      </c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17"/>
      <c r="S22" s="24">
        <f t="shared" si="3"/>
        <v>0</v>
      </c>
      <c r="T22" s="324" t="s">
        <v>9</v>
      </c>
      <c r="V22" s="37"/>
      <c r="W22" s="148">
        <v>14</v>
      </c>
      <c r="X22" s="361">
        <f t="shared" si="1"/>
        <v>535.4</v>
      </c>
      <c r="Y22" s="362" t="s">
        <v>336</v>
      </c>
      <c r="Z22" s="246"/>
      <c r="AA22" s="154"/>
      <c r="AB22" s="61"/>
      <c r="AC22" s="61">
        <v>97</v>
      </c>
      <c r="AD22" s="61">
        <v>134.5</v>
      </c>
      <c r="AE22" s="61">
        <v>101</v>
      </c>
      <c r="AF22" s="61">
        <v>107.8</v>
      </c>
      <c r="AG22" s="61">
        <v>83.1</v>
      </c>
      <c r="AH22" s="61">
        <v>12</v>
      </c>
      <c r="AI22" s="62"/>
      <c r="AJ22" s="62"/>
      <c r="AK22" s="62"/>
      <c r="AL22" s="62"/>
      <c r="AM22" s="62"/>
      <c r="AN22" s="62"/>
    </row>
    <row r="23" spans="1:40" ht="15.75" x14ac:dyDescent="0.25">
      <c r="A23" s="298">
        <v>6</v>
      </c>
      <c r="B23" s="324" t="s">
        <v>62</v>
      </c>
      <c r="C23" s="305"/>
      <c r="D23" s="305">
        <v>2.9</v>
      </c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17">
        <v>13</v>
      </c>
      <c r="S23" s="24">
        <f t="shared" si="3"/>
        <v>13</v>
      </c>
      <c r="T23" s="324" t="s">
        <v>62</v>
      </c>
      <c r="V23" s="37"/>
      <c r="W23" s="148">
        <v>15</v>
      </c>
      <c r="X23" s="323">
        <f t="shared" si="1"/>
        <v>533.79999999999995</v>
      </c>
      <c r="Y23" s="324" t="s">
        <v>79</v>
      </c>
      <c r="Z23" s="247"/>
      <c r="AA23" s="154"/>
      <c r="AB23" s="61"/>
      <c r="AC23" s="61">
        <v>101.7</v>
      </c>
      <c r="AD23" s="61">
        <v>93.5</v>
      </c>
      <c r="AE23" s="61">
        <v>138</v>
      </c>
      <c r="AF23" s="61">
        <v>92.8</v>
      </c>
      <c r="AG23" s="61">
        <v>107.8</v>
      </c>
      <c r="AH23" s="61"/>
      <c r="AI23" s="62"/>
      <c r="AJ23" s="62"/>
      <c r="AK23" s="62"/>
      <c r="AL23" s="62"/>
      <c r="AM23" s="62"/>
      <c r="AN23" s="62"/>
    </row>
    <row r="24" spans="1:40" ht="15.75" x14ac:dyDescent="0.25">
      <c r="A24" s="298">
        <v>7</v>
      </c>
      <c r="B24" s="324" t="s">
        <v>330</v>
      </c>
      <c r="C24" s="305"/>
      <c r="D24" s="305">
        <v>2.9</v>
      </c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17"/>
      <c r="S24" s="24">
        <f t="shared" si="3"/>
        <v>0</v>
      </c>
      <c r="T24" s="324" t="s">
        <v>330</v>
      </c>
      <c r="V24" s="37"/>
      <c r="W24" s="148">
        <v>16</v>
      </c>
      <c r="X24" s="339">
        <f t="shared" si="1"/>
        <v>520.70000000000005</v>
      </c>
      <c r="Y24" s="340" t="s">
        <v>65</v>
      </c>
      <c r="Z24" s="246"/>
      <c r="AA24" s="151"/>
      <c r="AB24" s="61"/>
      <c r="AC24" s="61">
        <v>142.1</v>
      </c>
      <c r="AD24" s="61">
        <v>111.3</v>
      </c>
      <c r="AE24" s="61">
        <v>141.80000000000001</v>
      </c>
      <c r="AF24" s="61">
        <v>125.5</v>
      </c>
      <c r="AG24" s="61"/>
      <c r="AH24" s="61"/>
      <c r="AI24" s="62"/>
      <c r="AJ24" s="62"/>
      <c r="AK24" s="62"/>
      <c r="AL24" s="62"/>
      <c r="AM24" s="62"/>
      <c r="AN24" s="62"/>
    </row>
    <row r="25" spans="1:40" ht="15.75" x14ac:dyDescent="0.25">
      <c r="A25" s="298">
        <v>8</v>
      </c>
      <c r="B25" s="358" t="s">
        <v>219</v>
      </c>
      <c r="C25" s="305"/>
      <c r="D25" s="305">
        <v>2.9</v>
      </c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17"/>
      <c r="S25" s="24">
        <f t="shared" si="3"/>
        <v>0</v>
      </c>
      <c r="T25" s="358" t="s">
        <v>219</v>
      </c>
      <c r="V25" s="37"/>
      <c r="W25" s="148">
        <v>17</v>
      </c>
      <c r="X25" s="323">
        <f t="shared" si="1"/>
        <v>513.79999999999995</v>
      </c>
      <c r="Y25" s="324" t="s">
        <v>329</v>
      </c>
      <c r="Z25" s="246"/>
      <c r="AA25" s="151"/>
      <c r="AB25" s="61"/>
      <c r="AC25" s="61">
        <v>115.3</v>
      </c>
      <c r="AD25" s="61">
        <v>140.19999999999999</v>
      </c>
      <c r="AE25" s="61">
        <v>129.30000000000001</v>
      </c>
      <c r="AF25" s="61"/>
      <c r="AG25" s="61">
        <v>129</v>
      </c>
      <c r="AH25" s="61"/>
      <c r="AI25" s="62"/>
      <c r="AJ25" s="62"/>
      <c r="AK25" s="62"/>
      <c r="AL25" s="62"/>
      <c r="AM25" s="62"/>
      <c r="AN25" s="61"/>
    </row>
    <row r="26" spans="1:40" ht="15.75" x14ac:dyDescent="0.25">
      <c r="A26" s="298">
        <v>9</v>
      </c>
      <c r="B26" s="324" t="s">
        <v>66</v>
      </c>
      <c r="C26" s="305"/>
      <c r="D26" s="13">
        <v>2.9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317"/>
      <c r="S26" s="24">
        <f t="shared" si="3"/>
        <v>0</v>
      </c>
      <c r="T26" s="324" t="s">
        <v>66</v>
      </c>
      <c r="V26" s="37"/>
      <c r="W26" s="148">
        <v>18</v>
      </c>
      <c r="X26" s="323">
        <f t="shared" si="1"/>
        <v>509.4</v>
      </c>
      <c r="Y26" s="324" t="s">
        <v>324</v>
      </c>
      <c r="Z26" s="246"/>
      <c r="AA26" s="151"/>
      <c r="AB26" s="61"/>
      <c r="AC26" s="61">
        <v>86.8</v>
      </c>
      <c r="AD26" s="61">
        <v>99.8</v>
      </c>
      <c r="AE26" s="61">
        <v>114.8</v>
      </c>
      <c r="AF26" s="61">
        <v>82</v>
      </c>
      <c r="AG26" s="61">
        <v>126</v>
      </c>
      <c r="AH26" s="61"/>
      <c r="AI26" s="62"/>
      <c r="AJ26" s="62"/>
      <c r="AK26" s="62"/>
      <c r="AL26" s="62"/>
      <c r="AM26" s="62"/>
      <c r="AN26" s="62"/>
    </row>
    <row r="27" spans="1:40" ht="15.75" x14ac:dyDescent="0.25">
      <c r="A27" s="298">
        <v>10</v>
      </c>
      <c r="B27" s="324" t="s">
        <v>84</v>
      </c>
      <c r="C27" s="305"/>
      <c r="D27" s="13">
        <v>2.9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317"/>
      <c r="S27" s="24">
        <f t="shared" si="3"/>
        <v>0</v>
      </c>
      <c r="T27" s="324" t="s">
        <v>84</v>
      </c>
      <c r="V27" s="37"/>
      <c r="W27" s="148">
        <v>19</v>
      </c>
      <c r="X27" s="323">
        <f t="shared" si="1"/>
        <v>506.4</v>
      </c>
      <c r="Y27" s="324" t="s">
        <v>193</v>
      </c>
      <c r="Z27" s="246"/>
      <c r="AA27" s="154"/>
      <c r="AB27" s="49"/>
      <c r="AC27" s="49">
        <v>79.599999999999994</v>
      </c>
      <c r="AD27" s="49">
        <v>89.9</v>
      </c>
      <c r="AE27" s="61">
        <v>106.9</v>
      </c>
      <c r="AF27" s="61">
        <v>113.5</v>
      </c>
      <c r="AG27" s="49">
        <v>116.5</v>
      </c>
      <c r="AH27" s="49"/>
      <c r="AI27" s="61"/>
      <c r="AJ27" s="61"/>
      <c r="AK27" s="61"/>
      <c r="AL27" s="61"/>
      <c r="AM27" s="61"/>
      <c r="AN27" s="62"/>
    </row>
    <row r="28" spans="1:40" ht="15.75" x14ac:dyDescent="0.25">
      <c r="B28" s="313"/>
      <c r="C28" s="312"/>
      <c r="D28" s="313"/>
      <c r="E28" s="313"/>
      <c r="F28" s="313"/>
      <c r="G28" s="299" t="s">
        <v>53</v>
      </c>
      <c r="H28" s="298" t="s">
        <v>51</v>
      </c>
      <c r="I28" s="298" t="s">
        <v>52</v>
      </c>
      <c r="J28" s="298" t="s">
        <v>54</v>
      </c>
      <c r="K28" s="298" t="s">
        <v>56</v>
      </c>
      <c r="L28" s="298" t="s">
        <v>51</v>
      </c>
      <c r="M28" s="298" t="s">
        <v>52</v>
      </c>
      <c r="N28" s="298" t="s">
        <v>54</v>
      </c>
      <c r="O28" s="298" t="s">
        <v>56</v>
      </c>
      <c r="P28" s="298" t="s">
        <v>58</v>
      </c>
      <c r="Q28" s="298" t="s">
        <v>56</v>
      </c>
      <c r="R28" s="161"/>
      <c r="S28" s="312"/>
      <c r="T28" s="313"/>
      <c r="V28" s="37"/>
      <c r="W28" s="148">
        <v>20</v>
      </c>
      <c r="X28" s="323">
        <f t="shared" si="1"/>
        <v>500.00000000000006</v>
      </c>
      <c r="Y28" s="324" t="s">
        <v>9</v>
      </c>
      <c r="Z28" s="246"/>
      <c r="AA28" s="151"/>
      <c r="AB28" s="61"/>
      <c r="AC28" s="61">
        <v>129.69999999999999</v>
      </c>
      <c r="AD28" s="151">
        <v>80.900000000000006</v>
      </c>
      <c r="AE28" s="61">
        <v>81</v>
      </c>
      <c r="AF28" s="61">
        <v>128.1</v>
      </c>
      <c r="AG28" s="61">
        <v>80.3</v>
      </c>
      <c r="AH28" s="61"/>
      <c r="AI28" s="62"/>
      <c r="AJ28" s="62"/>
      <c r="AK28" s="62"/>
      <c r="AL28" s="62"/>
      <c r="AM28" s="62"/>
      <c r="AN28" s="62"/>
    </row>
    <row r="29" spans="1:40" ht="15.75" x14ac:dyDescent="0.25">
      <c r="A29" s="298">
        <v>1</v>
      </c>
      <c r="B29" s="322" t="s">
        <v>306</v>
      </c>
      <c r="C29" s="314"/>
      <c r="D29" s="314">
        <v>2.5</v>
      </c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7"/>
      <c r="S29" s="57">
        <f>SUM(F29:R29)+C29</f>
        <v>0</v>
      </c>
      <c r="T29" s="322" t="s">
        <v>306</v>
      </c>
      <c r="V29" s="37"/>
      <c r="W29" s="148">
        <v>21</v>
      </c>
      <c r="X29" s="323">
        <f t="shared" si="1"/>
        <v>476.79999999999995</v>
      </c>
      <c r="Y29" s="324" t="s">
        <v>62</v>
      </c>
      <c r="Z29" s="246"/>
      <c r="AA29" s="151"/>
      <c r="AB29" s="61"/>
      <c r="AC29" s="61">
        <v>112.2</v>
      </c>
      <c r="AD29" s="61">
        <v>85.3</v>
      </c>
      <c r="AE29" s="61">
        <v>132.4</v>
      </c>
      <c r="AF29" s="61">
        <v>49.9</v>
      </c>
      <c r="AG29" s="61">
        <v>84</v>
      </c>
      <c r="AH29" s="61">
        <v>13</v>
      </c>
      <c r="AI29" s="61"/>
      <c r="AJ29" s="61"/>
      <c r="AK29" s="61"/>
      <c r="AL29" s="61"/>
      <c r="AM29" s="61"/>
      <c r="AN29" s="61"/>
    </row>
    <row r="30" spans="1:40" ht="15.75" x14ac:dyDescent="0.25">
      <c r="A30" s="298">
        <v>2</v>
      </c>
      <c r="B30" s="266" t="s">
        <v>236</v>
      </c>
      <c r="C30" s="314"/>
      <c r="D30" s="314">
        <v>2.5</v>
      </c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7">
        <v>16</v>
      </c>
      <c r="S30" s="57">
        <f t="shared" ref="S30:S38" si="4">SUM(F30:R30)+C30</f>
        <v>16</v>
      </c>
      <c r="T30" s="266" t="s">
        <v>236</v>
      </c>
      <c r="V30" s="37"/>
      <c r="W30" s="148">
        <v>22</v>
      </c>
      <c r="X30" s="323">
        <f t="shared" si="1"/>
        <v>454.79999999999995</v>
      </c>
      <c r="Y30" s="324" t="s">
        <v>330</v>
      </c>
      <c r="Z30" s="246"/>
      <c r="AA30" s="151"/>
      <c r="AB30" s="61"/>
      <c r="AC30" s="61">
        <v>109.4</v>
      </c>
      <c r="AD30" s="61">
        <v>73.400000000000006</v>
      </c>
      <c r="AE30" s="61">
        <v>80.599999999999994</v>
      </c>
      <c r="AF30" s="61">
        <v>98.9</v>
      </c>
      <c r="AG30" s="61">
        <v>92.5</v>
      </c>
      <c r="AH30" s="61"/>
      <c r="AI30" s="62"/>
      <c r="AJ30" s="62"/>
      <c r="AK30" s="62"/>
      <c r="AL30" s="62"/>
      <c r="AM30" s="62"/>
      <c r="AN30" s="62"/>
    </row>
    <row r="31" spans="1:40" x14ac:dyDescent="0.25">
      <c r="A31" s="298">
        <v>3</v>
      </c>
      <c r="B31" s="268" t="s">
        <v>192</v>
      </c>
      <c r="C31" s="314"/>
      <c r="D31" s="314">
        <v>2.5</v>
      </c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7"/>
      <c r="S31" s="57">
        <f t="shared" si="4"/>
        <v>0</v>
      </c>
      <c r="T31" s="268" t="s">
        <v>192</v>
      </c>
      <c r="V31" s="37"/>
      <c r="W31" s="148">
        <v>23</v>
      </c>
      <c r="X31" s="357">
        <f t="shared" si="1"/>
        <v>436.1</v>
      </c>
      <c r="Y31" s="358" t="s">
        <v>219</v>
      </c>
      <c r="Z31" s="247"/>
      <c r="AA31" s="169"/>
      <c r="AB31" s="169"/>
      <c r="AC31" s="169">
        <v>47</v>
      </c>
      <c r="AD31" s="169">
        <v>75.400000000000006</v>
      </c>
      <c r="AE31" s="49">
        <v>77.8</v>
      </c>
      <c r="AF31" s="61">
        <v>106.5</v>
      </c>
      <c r="AG31" s="169">
        <v>129.4</v>
      </c>
      <c r="AH31" s="169"/>
      <c r="AI31" s="62"/>
      <c r="AJ31" s="62"/>
      <c r="AK31" s="62"/>
      <c r="AL31" s="62"/>
      <c r="AM31" s="62"/>
      <c r="AN31" s="62"/>
    </row>
    <row r="32" spans="1:40" ht="15.75" x14ac:dyDescent="0.25">
      <c r="A32" s="298">
        <v>4</v>
      </c>
      <c r="B32" s="322" t="s">
        <v>17</v>
      </c>
      <c r="C32" s="314"/>
      <c r="D32" s="314">
        <v>2.5</v>
      </c>
      <c r="E32" s="314"/>
      <c r="F32" s="314"/>
      <c r="G32" s="314"/>
      <c r="H32" s="314"/>
      <c r="I32" s="182"/>
      <c r="J32" s="314"/>
      <c r="K32" s="314"/>
      <c r="L32" s="314"/>
      <c r="M32" s="314"/>
      <c r="N32" s="314"/>
      <c r="O32" s="314"/>
      <c r="P32" s="314"/>
      <c r="Q32" s="314"/>
      <c r="R32" s="317">
        <v>5</v>
      </c>
      <c r="S32" s="57">
        <f t="shared" si="4"/>
        <v>5</v>
      </c>
      <c r="T32" s="322" t="s">
        <v>17</v>
      </c>
      <c r="V32" s="37"/>
      <c r="W32" s="148">
        <v>24</v>
      </c>
      <c r="X32" s="323">
        <f t="shared" si="1"/>
        <v>427</v>
      </c>
      <c r="Y32" s="324" t="s">
        <v>66</v>
      </c>
      <c r="Z32" s="246"/>
      <c r="AA32" s="151"/>
      <c r="AB32" s="61"/>
      <c r="AC32" s="61">
        <v>121</v>
      </c>
      <c r="AD32" s="151">
        <v>98.8</v>
      </c>
      <c r="AE32" s="61">
        <v>120.7</v>
      </c>
      <c r="AF32" s="61"/>
      <c r="AG32" s="61">
        <v>86.5</v>
      </c>
      <c r="AH32" s="61"/>
      <c r="AI32" s="62"/>
      <c r="AJ32" s="62"/>
      <c r="AK32" s="62"/>
      <c r="AL32" s="62"/>
      <c r="AM32" s="62"/>
      <c r="AN32" s="62"/>
    </row>
    <row r="33" spans="1:40" ht="15.75" x14ac:dyDescent="0.25">
      <c r="A33" s="298">
        <v>5</v>
      </c>
      <c r="B33" s="266" t="s">
        <v>259</v>
      </c>
      <c r="C33" s="314"/>
      <c r="D33" s="314">
        <v>2.5</v>
      </c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7">
        <v>15</v>
      </c>
      <c r="S33" s="57">
        <f t="shared" si="4"/>
        <v>15</v>
      </c>
      <c r="T33" s="266" t="s">
        <v>259</v>
      </c>
      <c r="V33" s="37"/>
      <c r="W33" s="148">
        <v>25</v>
      </c>
      <c r="X33" s="250">
        <f t="shared" si="1"/>
        <v>361.5</v>
      </c>
      <c r="Y33" s="251" t="s">
        <v>208</v>
      </c>
      <c r="Z33" s="246"/>
      <c r="AA33" s="151"/>
      <c r="AB33" s="61"/>
      <c r="AC33" s="61">
        <v>95.5</v>
      </c>
      <c r="AD33" s="61">
        <v>106</v>
      </c>
      <c r="AE33" s="61">
        <v>160</v>
      </c>
      <c r="AF33" s="61"/>
      <c r="AG33" s="61"/>
      <c r="AH33" s="61"/>
      <c r="AI33" s="62"/>
      <c r="AJ33" s="62"/>
      <c r="AK33" s="62"/>
      <c r="AL33" s="62"/>
      <c r="AM33" s="62"/>
      <c r="AN33" s="62"/>
    </row>
    <row r="34" spans="1:40" ht="15.75" x14ac:dyDescent="0.25">
      <c r="A34" s="298">
        <v>6</v>
      </c>
      <c r="B34" s="322" t="s">
        <v>22</v>
      </c>
      <c r="C34" s="314"/>
      <c r="D34" s="314">
        <v>2.5</v>
      </c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7"/>
      <c r="S34" s="57">
        <f t="shared" si="4"/>
        <v>0</v>
      </c>
      <c r="T34" s="322" t="s">
        <v>22</v>
      </c>
      <c r="V34" s="37"/>
      <c r="W34" s="148">
        <v>26</v>
      </c>
      <c r="X34" s="321">
        <f t="shared" si="1"/>
        <v>338.3</v>
      </c>
      <c r="Y34" s="322" t="s">
        <v>306</v>
      </c>
      <c r="Z34" s="246"/>
      <c r="AA34" s="151"/>
      <c r="AB34" s="61"/>
      <c r="AC34" s="61"/>
      <c r="AD34" s="61">
        <v>102.5</v>
      </c>
      <c r="AE34" s="61">
        <v>94.3</v>
      </c>
      <c r="AF34" s="61"/>
      <c r="AG34" s="61">
        <v>141.5</v>
      </c>
      <c r="AH34" s="61"/>
      <c r="AI34" s="62"/>
      <c r="AJ34" s="62"/>
      <c r="AK34" s="62"/>
      <c r="AL34" s="62"/>
      <c r="AM34" s="62"/>
      <c r="AN34" s="62"/>
    </row>
    <row r="35" spans="1:40" x14ac:dyDescent="0.25">
      <c r="A35" s="298">
        <v>7</v>
      </c>
      <c r="B35" s="268" t="s">
        <v>204</v>
      </c>
      <c r="C35" s="314"/>
      <c r="D35" s="314">
        <v>2.5</v>
      </c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7">
        <v>10</v>
      </c>
      <c r="S35" s="57">
        <f t="shared" si="4"/>
        <v>10</v>
      </c>
      <c r="T35" s="268" t="s">
        <v>204</v>
      </c>
      <c r="V35" s="37"/>
      <c r="W35" s="148">
        <v>28</v>
      </c>
      <c r="X35" s="346">
        <f>SUM(Z35:AN35)</f>
        <v>332.9</v>
      </c>
      <c r="Y35" s="266" t="s">
        <v>236</v>
      </c>
      <c r="Z35" s="247"/>
      <c r="AA35" s="169"/>
      <c r="AB35" s="169"/>
      <c r="AC35" s="169"/>
      <c r="AD35" s="169">
        <v>44</v>
      </c>
      <c r="AE35" s="49">
        <v>75.3</v>
      </c>
      <c r="AF35" s="61">
        <v>102.2</v>
      </c>
      <c r="AG35" s="169">
        <v>95.4</v>
      </c>
      <c r="AH35" s="169">
        <v>16</v>
      </c>
      <c r="AI35" s="62"/>
      <c r="AJ35" s="62"/>
      <c r="AK35" s="62"/>
      <c r="AL35" s="62"/>
      <c r="AM35" s="62"/>
      <c r="AN35" s="62"/>
    </row>
    <row r="36" spans="1:40" ht="15.75" x14ac:dyDescent="0.25">
      <c r="A36" s="298">
        <v>8</v>
      </c>
      <c r="B36" s="322" t="s">
        <v>64</v>
      </c>
      <c r="C36" s="314"/>
      <c r="D36" s="314">
        <v>2.5</v>
      </c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7"/>
      <c r="S36" s="57">
        <f t="shared" si="4"/>
        <v>0</v>
      </c>
      <c r="T36" s="322" t="s">
        <v>64</v>
      </c>
      <c r="V36" s="37"/>
      <c r="W36" s="148">
        <v>27</v>
      </c>
      <c r="X36" s="323">
        <f>SUM(Z36:AM36)</f>
        <v>327.10000000000002</v>
      </c>
      <c r="Y36" s="324" t="s">
        <v>84</v>
      </c>
      <c r="Z36" s="247"/>
      <c r="AA36" s="169"/>
      <c r="AB36" s="169"/>
      <c r="AC36" s="169"/>
      <c r="AD36" s="169">
        <v>48.8</v>
      </c>
      <c r="AE36" s="49">
        <v>49.9</v>
      </c>
      <c r="AF36" s="49">
        <v>96.4</v>
      </c>
      <c r="AG36" s="169">
        <v>132</v>
      </c>
      <c r="AH36" s="169"/>
      <c r="AI36" s="62"/>
      <c r="AJ36" s="62"/>
      <c r="AK36" s="62"/>
      <c r="AL36" s="62"/>
      <c r="AM36" s="62"/>
      <c r="AN36" s="62"/>
    </row>
    <row r="37" spans="1:40" ht="15.75" x14ac:dyDescent="0.25">
      <c r="A37" s="298">
        <v>9</v>
      </c>
      <c r="B37" s="322" t="s">
        <v>149</v>
      </c>
      <c r="C37" s="314"/>
      <c r="D37" s="13">
        <v>2.5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317">
        <v>4</v>
      </c>
      <c r="S37" s="57">
        <f t="shared" si="4"/>
        <v>4</v>
      </c>
      <c r="T37" s="322" t="s">
        <v>149</v>
      </c>
      <c r="V37" s="37"/>
      <c r="W37" s="148">
        <v>29</v>
      </c>
      <c r="X37" s="339">
        <f>SUM(Z37:AM37)</f>
        <v>323.10000000000002</v>
      </c>
      <c r="Y37" s="340" t="s">
        <v>33</v>
      </c>
      <c r="Z37" s="246"/>
      <c r="AA37" s="151"/>
      <c r="AB37" s="61"/>
      <c r="AC37" s="61">
        <v>39</v>
      </c>
      <c r="AD37" s="61">
        <v>52.7</v>
      </c>
      <c r="AE37" s="61">
        <v>81.3</v>
      </c>
      <c r="AF37" s="61">
        <v>76</v>
      </c>
      <c r="AG37" s="61">
        <v>74.099999999999994</v>
      </c>
      <c r="AH37" s="61"/>
      <c r="AI37" s="62"/>
      <c r="AJ37" s="62"/>
      <c r="AK37" s="62"/>
      <c r="AL37" s="62"/>
      <c r="AM37" s="62"/>
      <c r="AN37" s="62"/>
    </row>
    <row r="38" spans="1:40" ht="15.75" x14ac:dyDescent="0.25">
      <c r="A38" s="298">
        <v>10</v>
      </c>
      <c r="B38" s="322" t="s">
        <v>41</v>
      </c>
      <c r="C38" s="314"/>
      <c r="D38" s="13">
        <v>2.5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317"/>
      <c r="S38" s="57">
        <f t="shared" si="4"/>
        <v>0</v>
      </c>
      <c r="T38" s="322" t="s">
        <v>41</v>
      </c>
      <c r="V38" s="37"/>
      <c r="W38" s="148">
        <v>30</v>
      </c>
      <c r="X38" s="267">
        <f>SUM(Z38:AM38)</f>
        <v>308.7</v>
      </c>
      <c r="Y38" s="268" t="s">
        <v>192</v>
      </c>
      <c r="Z38" s="247"/>
      <c r="AA38" s="169"/>
      <c r="AB38" s="169"/>
      <c r="AC38" s="169">
        <v>39</v>
      </c>
      <c r="AD38" s="169">
        <v>61.8</v>
      </c>
      <c r="AE38" s="61">
        <v>70.599999999999994</v>
      </c>
      <c r="AF38" s="49">
        <v>76.5</v>
      </c>
      <c r="AG38" s="169">
        <v>60.8</v>
      </c>
      <c r="AH38" s="169"/>
      <c r="AI38" s="62"/>
      <c r="AJ38" s="62"/>
      <c r="AK38" s="62"/>
      <c r="AL38" s="62"/>
      <c r="AM38" s="62"/>
      <c r="AN38" s="62"/>
    </row>
    <row r="39" spans="1:40" ht="15.75" x14ac:dyDescent="0.25">
      <c r="B39" s="310"/>
      <c r="C39" s="311"/>
      <c r="D39" s="310"/>
      <c r="E39" s="310"/>
      <c r="F39" s="310"/>
      <c r="G39" s="299" t="s">
        <v>53</v>
      </c>
      <c r="H39" s="298" t="s">
        <v>51</v>
      </c>
      <c r="I39" s="298" t="s">
        <v>52</v>
      </c>
      <c r="J39" s="298" t="s">
        <v>54</v>
      </c>
      <c r="K39" s="298" t="s">
        <v>56</v>
      </c>
      <c r="L39" s="298" t="s">
        <v>51</v>
      </c>
      <c r="M39" s="298" t="s">
        <v>52</v>
      </c>
      <c r="N39" s="298" t="s">
        <v>54</v>
      </c>
      <c r="O39" s="298" t="s">
        <v>56</v>
      </c>
      <c r="P39" s="298" t="s">
        <v>58</v>
      </c>
      <c r="Q39" s="298" t="s">
        <v>56</v>
      </c>
      <c r="R39" s="161"/>
      <c r="S39" s="312"/>
      <c r="T39" s="310"/>
      <c r="V39" s="37"/>
      <c r="W39" s="148">
        <v>31</v>
      </c>
      <c r="X39" s="321">
        <f>SUM(Z39:AM39)</f>
        <v>303.5</v>
      </c>
      <c r="Y39" s="322" t="s">
        <v>17</v>
      </c>
      <c r="Z39" s="246"/>
      <c r="AA39" s="151"/>
      <c r="AB39" s="61"/>
      <c r="AC39" s="61"/>
      <c r="AD39" s="61"/>
      <c r="AE39" s="61">
        <v>139</v>
      </c>
      <c r="AF39" s="61">
        <v>87.5</v>
      </c>
      <c r="AG39" s="61">
        <v>72</v>
      </c>
      <c r="AH39" s="61">
        <v>5</v>
      </c>
      <c r="AI39" s="62"/>
      <c r="AJ39" s="62"/>
      <c r="AK39" s="62"/>
      <c r="AL39" s="62"/>
      <c r="AM39" s="62"/>
      <c r="AN39" s="62"/>
    </row>
    <row r="40" spans="1:40" ht="15.75" x14ac:dyDescent="0.25">
      <c r="A40" s="298">
        <v>1</v>
      </c>
      <c r="B40" s="337" t="s">
        <v>237</v>
      </c>
      <c r="C40" s="303"/>
      <c r="D40" s="303">
        <v>2.1</v>
      </c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17"/>
      <c r="S40" s="25">
        <f>SUM(F40:R40)+C40</f>
        <v>0</v>
      </c>
      <c r="T40" s="337" t="s">
        <v>237</v>
      </c>
      <c r="V40" s="37"/>
      <c r="W40" s="148">
        <v>33</v>
      </c>
      <c r="X40" s="250">
        <f>SUM(Z40:AM40)</f>
        <v>302.7</v>
      </c>
      <c r="Y40" s="251" t="s">
        <v>246</v>
      </c>
      <c r="Z40" s="246"/>
      <c r="AA40" s="294"/>
      <c r="AB40" s="61"/>
      <c r="AC40" s="61">
        <v>110.7</v>
      </c>
      <c r="AD40" s="61">
        <v>104.7</v>
      </c>
      <c r="AE40" s="61">
        <v>87.3</v>
      </c>
      <c r="AF40" s="61"/>
      <c r="AG40" s="61"/>
      <c r="AH40" s="61"/>
      <c r="AI40" s="62"/>
      <c r="AJ40" s="62"/>
      <c r="AK40" s="62"/>
      <c r="AL40" s="62"/>
      <c r="AM40" s="62"/>
      <c r="AN40" s="61"/>
    </row>
    <row r="41" spans="1:40" x14ac:dyDescent="0.25">
      <c r="A41" s="298">
        <v>2</v>
      </c>
      <c r="B41" s="333" t="s">
        <v>206</v>
      </c>
      <c r="C41" s="303"/>
      <c r="D41" s="303">
        <v>2.1</v>
      </c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17"/>
      <c r="S41" s="25">
        <f t="shared" ref="S41:S49" si="5">SUM(F41:R41)+C41</f>
        <v>0</v>
      </c>
      <c r="T41" s="333" t="s">
        <v>206</v>
      </c>
      <c r="V41" s="37"/>
      <c r="W41" s="148">
        <v>32</v>
      </c>
      <c r="X41" s="346">
        <f>SUM(Z41:AN41)</f>
        <v>302.2</v>
      </c>
      <c r="Y41" s="266" t="s">
        <v>259</v>
      </c>
      <c r="Z41" s="246"/>
      <c r="AA41" s="154"/>
      <c r="AB41" s="49"/>
      <c r="AC41" s="49"/>
      <c r="AD41" s="49">
        <v>28</v>
      </c>
      <c r="AE41" s="49">
        <v>62.4</v>
      </c>
      <c r="AF41" s="49">
        <v>80.599999999999994</v>
      </c>
      <c r="AG41" s="49">
        <v>116.2</v>
      </c>
      <c r="AH41" s="49">
        <v>15</v>
      </c>
      <c r="AI41" s="61"/>
      <c r="AJ41" s="61"/>
      <c r="AK41" s="61"/>
      <c r="AL41" s="61"/>
      <c r="AM41" s="61"/>
      <c r="AN41" s="62"/>
    </row>
    <row r="42" spans="1:40" ht="15.75" x14ac:dyDescent="0.25">
      <c r="A42" s="298">
        <v>3</v>
      </c>
      <c r="B42" s="335" t="s">
        <v>83</v>
      </c>
      <c r="C42" s="303"/>
      <c r="D42" s="303">
        <v>2.1</v>
      </c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17">
        <v>2</v>
      </c>
      <c r="S42" s="25">
        <f t="shared" si="5"/>
        <v>2</v>
      </c>
      <c r="T42" s="335" t="s">
        <v>83</v>
      </c>
      <c r="V42" s="37"/>
      <c r="W42" s="148">
        <v>34</v>
      </c>
      <c r="X42" s="321">
        <f t="shared" ref="X42:X47" si="6">SUM(Z42:AM42)</f>
        <v>296</v>
      </c>
      <c r="Y42" s="322" t="s">
        <v>22</v>
      </c>
      <c r="Z42" s="246"/>
      <c r="AA42" s="151"/>
      <c r="AB42" s="61"/>
      <c r="AC42" s="61">
        <v>46.5</v>
      </c>
      <c r="AD42" s="61">
        <v>87.5</v>
      </c>
      <c r="AE42" s="61">
        <v>65</v>
      </c>
      <c r="AF42" s="61">
        <v>43.5</v>
      </c>
      <c r="AG42" s="61">
        <v>53.5</v>
      </c>
      <c r="AH42" s="61"/>
      <c r="AI42" s="62"/>
      <c r="AJ42" s="62"/>
      <c r="AK42" s="62"/>
      <c r="AL42" s="62"/>
      <c r="AM42" s="62"/>
      <c r="AN42" s="62"/>
    </row>
    <row r="43" spans="1:40" ht="15.75" x14ac:dyDescent="0.25">
      <c r="A43" s="298">
        <v>4</v>
      </c>
      <c r="B43" s="333" t="s">
        <v>220</v>
      </c>
      <c r="C43" s="303"/>
      <c r="D43" s="303">
        <v>2.1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17">
        <v>7</v>
      </c>
      <c r="S43" s="25">
        <f t="shared" si="5"/>
        <v>7</v>
      </c>
      <c r="T43" s="333" t="s">
        <v>220</v>
      </c>
      <c r="V43" s="37"/>
      <c r="W43" s="148">
        <v>35</v>
      </c>
      <c r="X43" s="250">
        <f t="shared" si="6"/>
        <v>286.2</v>
      </c>
      <c r="Y43" s="251" t="s">
        <v>266</v>
      </c>
      <c r="Z43" s="246"/>
      <c r="AA43" s="151"/>
      <c r="AB43" s="61"/>
      <c r="AC43" s="61">
        <v>68.3</v>
      </c>
      <c r="AD43" s="61">
        <v>105.8</v>
      </c>
      <c r="AE43" s="61">
        <v>112.1</v>
      </c>
      <c r="AF43" s="61"/>
      <c r="AG43" s="61"/>
      <c r="AH43" s="61"/>
      <c r="AI43" s="62"/>
      <c r="AJ43" s="62"/>
      <c r="AK43" s="62"/>
      <c r="AL43" s="62"/>
      <c r="AM43" s="62"/>
      <c r="AN43" s="62"/>
    </row>
    <row r="44" spans="1:40" x14ac:dyDescent="0.25">
      <c r="A44" s="298">
        <v>5</v>
      </c>
      <c r="B44" s="337" t="s">
        <v>352</v>
      </c>
      <c r="C44" s="303"/>
      <c r="D44" s="303">
        <v>2.1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17"/>
      <c r="S44" s="25">
        <f t="shared" si="5"/>
        <v>0</v>
      </c>
      <c r="T44" s="337" t="s">
        <v>352</v>
      </c>
      <c r="V44" s="37"/>
      <c r="W44" s="148">
        <v>36</v>
      </c>
      <c r="X44" s="267">
        <f t="shared" si="6"/>
        <v>285.7</v>
      </c>
      <c r="Y44" s="268" t="s">
        <v>204</v>
      </c>
      <c r="Z44" s="247"/>
      <c r="AA44" s="169"/>
      <c r="AB44" s="169"/>
      <c r="AC44" s="169">
        <v>37</v>
      </c>
      <c r="AD44" s="169">
        <v>56.4</v>
      </c>
      <c r="AE44" s="49">
        <v>64.599999999999994</v>
      </c>
      <c r="AF44" s="49">
        <v>45.7</v>
      </c>
      <c r="AG44" s="169">
        <v>72</v>
      </c>
      <c r="AH44" s="169">
        <v>10</v>
      </c>
      <c r="AI44" s="62"/>
      <c r="AJ44" s="62"/>
      <c r="AK44" s="62"/>
      <c r="AL44" s="62"/>
      <c r="AM44" s="62"/>
      <c r="AN44" s="62"/>
    </row>
    <row r="45" spans="1:40" ht="15.75" x14ac:dyDescent="0.25">
      <c r="A45" s="298">
        <v>6</v>
      </c>
      <c r="B45" s="335" t="s">
        <v>255</v>
      </c>
      <c r="C45" s="303"/>
      <c r="D45" s="303">
        <v>2.1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17"/>
      <c r="S45" s="25">
        <f t="shared" si="5"/>
        <v>0</v>
      </c>
      <c r="T45" s="335" t="s">
        <v>255</v>
      </c>
      <c r="V45" s="37"/>
      <c r="W45" s="148">
        <v>37</v>
      </c>
      <c r="X45" s="321">
        <f t="shared" si="6"/>
        <v>284.3</v>
      </c>
      <c r="Y45" s="322" t="s">
        <v>64</v>
      </c>
      <c r="Z45" s="246"/>
      <c r="AA45" s="151"/>
      <c r="AB45" s="61"/>
      <c r="AC45" s="61">
        <v>54.8</v>
      </c>
      <c r="AD45" s="61">
        <v>98.5</v>
      </c>
      <c r="AE45" s="61">
        <v>75</v>
      </c>
      <c r="AF45" s="61"/>
      <c r="AG45" s="61">
        <v>56</v>
      </c>
      <c r="AH45" s="61"/>
      <c r="AI45" s="62"/>
      <c r="AJ45" s="62"/>
      <c r="AK45" s="62"/>
      <c r="AL45" s="62"/>
      <c r="AM45" s="62"/>
      <c r="AN45" s="62"/>
    </row>
    <row r="46" spans="1:40" ht="15.75" x14ac:dyDescent="0.25">
      <c r="A46" s="298">
        <v>7</v>
      </c>
      <c r="B46" s="333" t="s">
        <v>203</v>
      </c>
      <c r="C46" s="303"/>
      <c r="D46" s="303">
        <v>2.1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17"/>
      <c r="S46" s="25">
        <f t="shared" si="5"/>
        <v>0</v>
      </c>
      <c r="T46" s="333" t="s">
        <v>203</v>
      </c>
      <c r="V46" s="37"/>
      <c r="W46" s="148">
        <v>38</v>
      </c>
      <c r="X46" s="321">
        <f t="shared" si="6"/>
        <v>276.10000000000002</v>
      </c>
      <c r="Y46" s="322" t="s">
        <v>149</v>
      </c>
      <c r="Z46" s="246"/>
      <c r="AA46" s="151"/>
      <c r="AB46" s="61"/>
      <c r="AC46" s="61"/>
      <c r="AD46" s="61">
        <v>65</v>
      </c>
      <c r="AE46" s="61">
        <v>98</v>
      </c>
      <c r="AF46" s="61"/>
      <c r="AG46" s="61">
        <v>109.1</v>
      </c>
      <c r="AH46" s="61">
        <v>4</v>
      </c>
      <c r="AI46" s="62"/>
      <c r="AJ46" s="62"/>
      <c r="AK46" s="62"/>
      <c r="AL46" s="62"/>
      <c r="AM46" s="62"/>
      <c r="AN46" s="62"/>
    </row>
    <row r="47" spans="1:40" ht="15.75" x14ac:dyDescent="0.25">
      <c r="A47" s="298">
        <v>8</v>
      </c>
      <c r="B47" s="337" t="s">
        <v>313</v>
      </c>
      <c r="C47" s="303"/>
      <c r="D47" s="303">
        <v>2.1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17"/>
      <c r="S47" s="25">
        <f t="shared" si="5"/>
        <v>0</v>
      </c>
      <c r="T47" s="337" t="s">
        <v>313</v>
      </c>
      <c r="V47" s="37"/>
      <c r="W47" s="148">
        <v>39</v>
      </c>
      <c r="X47" s="321">
        <f t="shared" si="6"/>
        <v>270.7</v>
      </c>
      <c r="Y47" s="322" t="s">
        <v>41</v>
      </c>
      <c r="Z47" s="248"/>
      <c r="AA47" s="151"/>
      <c r="AB47" s="61"/>
      <c r="AC47" s="61">
        <v>47.7</v>
      </c>
      <c r="AD47" s="61">
        <v>37.200000000000003</v>
      </c>
      <c r="AE47" s="61">
        <v>60.6</v>
      </c>
      <c r="AF47" s="61">
        <v>53</v>
      </c>
      <c r="AG47" s="61">
        <v>72.2</v>
      </c>
      <c r="AH47" s="61"/>
      <c r="AI47" s="62"/>
      <c r="AN47" s="61"/>
    </row>
    <row r="48" spans="1:40" x14ac:dyDescent="0.25">
      <c r="A48" s="298">
        <v>9</v>
      </c>
      <c r="B48" s="333" t="s">
        <v>201</v>
      </c>
      <c r="C48" s="303"/>
      <c r="D48" s="13">
        <v>2.1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317"/>
      <c r="S48" s="25">
        <f t="shared" si="5"/>
        <v>0</v>
      </c>
      <c r="T48" s="333" t="s">
        <v>201</v>
      </c>
      <c r="V48" s="37"/>
      <c r="W48" s="148">
        <v>40</v>
      </c>
      <c r="X48" s="336">
        <f>SUM(Z48:AN48)</f>
        <v>267.2</v>
      </c>
      <c r="Y48" s="337" t="s">
        <v>237</v>
      </c>
      <c r="Z48" s="65"/>
      <c r="AA48" s="169"/>
      <c r="AB48" s="169"/>
      <c r="AC48" s="169"/>
      <c r="AD48" s="169">
        <v>37.200000000000003</v>
      </c>
      <c r="AE48" s="169">
        <v>81.2</v>
      </c>
      <c r="AF48" s="49">
        <v>66.3</v>
      </c>
      <c r="AG48" s="169">
        <v>82.5</v>
      </c>
      <c r="AH48" s="169"/>
      <c r="AI48" s="62"/>
      <c r="AJ48" s="62"/>
      <c r="AK48" s="62"/>
      <c r="AL48" s="62"/>
      <c r="AM48" s="62"/>
      <c r="AN48" s="62"/>
    </row>
    <row r="49" spans="1:40" x14ac:dyDescent="0.25">
      <c r="A49" s="298">
        <v>10</v>
      </c>
      <c r="B49" s="333" t="s">
        <v>199</v>
      </c>
      <c r="C49" s="303"/>
      <c r="D49" s="13">
        <v>2.1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317">
        <v>3</v>
      </c>
      <c r="S49" s="25">
        <f t="shared" si="5"/>
        <v>3</v>
      </c>
      <c r="T49" s="333" t="s">
        <v>199</v>
      </c>
      <c r="V49" s="37"/>
      <c r="W49" s="148">
        <v>41</v>
      </c>
      <c r="X49" s="332">
        <f t="shared" ref="X49:X63" si="7">SUM(Z49:AM49)</f>
        <v>255.7</v>
      </c>
      <c r="Y49" s="333" t="s">
        <v>206</v>
      </c>
      <c r="Z49" s="247"/>
      <c r="AA49" s="169"/>
      <c r="AB49" s="169"/>
      <c r="AC49" s="169">
        <v>42</v>
      </c>
      <c r="AD49" s="169">
        <v>41.8</v>
      </c>
      <c r="AE49" s="49">
        <v>64.2</v>
      </c>
      <c r="AF49" s="61">
        <v>61.1</v>
      </c>
      <c r="AG49" s="169">
        <v>46.6</v>
      </c>
      <c r="AH49" s="169"/>
      <c r="AI49" s="62"/>
      <c r="AJ49" s="62"/>
      <c r="AK49" s="62"/>
      <c r="AL49" s="62"/>
      <c r="AM49" s="62"/>
      <c r="AN49" s="62"/>
    </row>
    <row r="50" spans="1:40" x14ac:dyDescent="0.25">
      <c r="G50" s="299" t="s">
        <v>53</v>
      </c>
      <c r="H50" s="298" t="s">
        <v>51</v>
      </c>
      <c r="I50" s="298" t="s">
        <v>52</v>
      </c>
      <c r="J50" s="298" t="s">
        <v>54</v>
      </c>
      <c r="K50" s="298" t="s">
        <v>56</v>
      </c>
      <c r="L50" s="298" t="s">
        <v>51</v>
      </c>
      <c r="M50" s="298" t="s">
        <v>52</v>
      </c>
      <c r="N50" s="298" t="s">
        <v>54</v>
      </c>
      <c r="O50" s="298" t="s">
        <v>56</v>
      </c>
      <c r="P50" s="298" t="s">
        <v>58</v>
      </c>
      <c r="Q50" s="298" t="s">
        <v>56</v>
      </c>
      <c r="R50" s="161"/>
      <c r="V50" s="37"/>
      <c r="W50" s="148">
        <v>42</v>
      </c>
      <c r="X50" s="307">
        <f t="shared" si="7"/>
        <v>246.9</v>
      </c>
      <c r="Y50" s="308" t="s">
        <v>216</v>
      </c>
      <c r="Z50" s="246"/>
      <c r="AA50" s="154"/>
      <c r="AB50" s="49"/>
      <c r="AC50" s="49">
        <v>61.8</v>
      </c>
      <c r="AD50" s="49">
        <v>81.2</v>
      </c>
      <c r="AE50" s="49">
        <v>103.9</v>
      </c>
      <c r="AF50" s="61"/>
      <c r="AG50" s="49"/>
      <c r="AH50" s="49"/>
      <c r="AI50" s="62"/>
      <c r="AJ50" s="62"/>
      <c r="AK50" s="62"/>
      <c r="AL50" s="62"/>
      <c r="AM50" s="62"/>
      <c r="AN50" s="62"/>
    </row>
    <row r="51" spans="1:40" ht="15.75" x14ac:dyDescent="0.25">
      <c r="A51" s="298">
        <v>1</v>
      </c>
      <c r="B51" s="343" t="s">
        <v>173</v>
      </c>
      <c r="C51" s="301"/>
      <c r="D51" s="301">
        <v>1.6</v>
      </c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17"/>
      <c r="S51" s="26">
        <f>SUM(F51:R51)+C51</f>
        <v>0</v>
      </c>
      <c r="T51" s="343" t="s">
        <v>173</v>
      </c>
      <c r="V51" s="37"/>
      <c r="W51" s="148">
        <v>43</v>
      </c>
      <c r="X51" s="373">
        <f t="shared" si="7"/>
        <v>246.5</v>
      </c>
      <c r="Y51" s="63" t="s">
        <v>242</v>
      </c>
      <c r="Z51" s="246"/>
      <c r="AA51" s="151"/>
      <c r="AB51" s="61"/>
      <c r="AC51" s="61"/>
      <c r="AD51" s="61"/>
      <c r="AE51" s="49">
        <v>103.4</v>
      </c>
      <c r="AF51" s="49">
        <v>75.5</v>
      </c>
      <c r="AG51" s="61">
        <v>67.599999999999994</v>
      </c>
      <c r="AH51" s="61"/>
      <c r="AI51" s="62"/>
      <c r="AJ51" s="62"/>
      <c r="AK51" s="62"/>
      <c r="AL51" s="62"/>
      <c r="AM51" s="62"/>
      <c r="AN51" s="62"/>
    </row>
    <row r="52" spans="1:40" x14ac:dyDescent="0.25">
      <c r="A52" s="298">
        <v>2</v>
      </c>
      <c r="B52" s="329" t="s">
        <v>218</v>
      </c>
      <c r="C52" s="301"/>
      <c r="D52" s="301">
        <v>1.6</v>
      </c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17"/>
      <c r="S52" s="26">
        <f t="shared" ref="S52:S60" si="8">SUM(F52:R52)+C52</f>
        <v>0</v>
      </c>
      <c r="T52" s="329" t="s">
        <v>218</v>
      </c>
      <c r="V52" s="37"/>
      <c r="W52" s="148">
        <v>44</v>
      </c>
      <c r="X52" s="316">
        <f t="shared" si="7"/>
        <v>244.89999999999998</v>
      </c>
      <c r="Y52" s="315" t="s">
        <v>205</v>
      </c>
      <c r="Z52" s="247"/>
      <c r="AA52" s="169"/>
      <c r="AB52" s="169"/>
      <c r="AC52" s="169">
        <v>28</v>
      </c>
      <c r="AD52" s="169">
        <v>63.3</v>
      </c>
      <c r="AE52" s="49">
        <v>88.6</v>
      </c>
      <c r="AF52" s="49">
        <v>65</v>
      </c>
      <c r="AG52" s="169"/>
      <c r="AH52" s="169"/>
      <c r="AI52" s="62"/>
      <c r="AJ52" s="62"/>
      <c r="AK52" s="62"/>
      <c r="AL52" s="62"/>
      <c r="AM52" s="62"/>
      <c r="AN52" s="62"/>
    </row>
    <row r="53" spans="1:40" x14ac:dyDescent="0.25">
      <c r="A53" s="298">
        <v>3</v>
      </c>
      <c r="B53" s="329" t="s">
        <v>314</v>
      </c>
      <c r="C53" s="301"/>
      <c r="D53" s="301">
        <v>1.6</v>
      </c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17"/>
      <c r="S53" s="26">
        <f t="shared" si="8"/>
        <v>0</v>
      </c>
      <c r="T53" s="329" t="s">
        <v>314</v>
      </c>
      <c r="V53" s="37"/>
      <c r="W53" s="148">
        <v>45</v>
      </c>
      <c r="X53" s="252">
        <f t="shared" si="7"/>
        <v>240.2</v>
      </c>
      <c r="Y53" s="253" t="s">
        <v>214</v>
      </c>
      <c r="Z53" s="246"/>
      <c r="AA53" s="154"/>
      <c r="AB53" s="49"/>
      <c r="AC53" s="49">
        <v>73.2</v>
      </c>
      <c r="AD53" s="49">
        <v>94</v>
      </c>
      <c r="AE53" s="61">
        <v>73</v>
      </c>
      <c r="AF53" s="61"/>
      <c r="AG53" s="49"/>
      <c r="AH53" s="49"/>
      <c r="AI53" s="61"/>
      <c r="AJ53" s="61"/>
      <c r="AK53" s="61"/>
      <c r="AL53" s="61"/>
      <c r="AM53" s="61"/>
      <c r="AN53" s="62"/>
    </row>
    <row r="54" spans="1:40" ht="15.75" x14ac:dyDescent="0.25">
      <c r="A54" s="298">
        <v>4</v>
      </c>
      <c r="B54" s="330" t="s">
        <v>281</v>
      </c>
      <c r="C54" s="301"/>
      <c r="D54" s="301">
        <v>1.6</v>
      </c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17"/>
      <c r="S54" s="26">
        <f t="shared" si="8"/>
        <v>0</v>
      </c>
      <c r="T54" s="330" t="s">
        <v>281</v>
      </c>
      <c r="V54" s="37"/>
      <c r="W54" s="148">
        <v>46</v>
      </c>
      <c r="X54" s="334">
        <f t="shared" si="7"/>
        <v>223</v>
      </c>
      <c r="Y54" s="335" t="s">
        <v>83</v>
      </c>
      <c r="Z54" s="246"/>
      <c r="AA54" s="151"/>
      <c r="AB54" s="61"/>
      <c r="AC54" s="61">
        <v>61</v>
      </c>
      <c r="AD54" s="61">
        <v>55.5</v>
      </c>
      <c r="AE54" s="61">
        <v>104.5</v>
      </c>
      <c r="AF54" s="61"/>
      <c r="AG54" s="61"/>
      <c r="AH54" s="61">
        <v>2</v>
      </c>
      <c r="AI54" s="62"/>
      <c r="AJ54" s="62"/>
      <c r="AK54" s="62"/>
      <c r="AL54" s="62"/>
      <c r="AM54" s="62"/>
      <c r="AN54" s="62"/>
    </row>
    <row r="55" spans="1:40" ht="15.75" x14ac:dyDescent="0.25">
      <c r="A55" s="298">
        <v>5</v>
      </c>
      <c r="B55" s="330" t="s">
        <v>243</v>
      </c>
      <c r="C55" s="301"/>
      <c r="D55" s="301">
        <v>1.6</v>
      </c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17"/>
      <c r="S55" s="26">
        <f t="shared" si="8"/>
        <v>0</v>
      </c>
      <c r="T55" s="330" t="s">
        <v>243</v>
      </c>
      <c r="V55" s="37"/>
      <c r="W55" s="148">
        <v>47</v>
      </c>
      <c r="X55" s="250">
        <f t="shared" si="7"/>
        <v>219.8</v>
      </c>
      <c r="Y55" s="251" t="s">
        <v>16</v>
      </c>
      <c r="Z55" s="149"/>
      <c r="AA55" s="151"/>
      <c r="AB55" s="61"/>
      <c r="AC55" s="61">
        <v>76.3</v>
      </c>
      <c r="AD55" s="61">
        <v>57</v>
      </c>
      <c r="AE55" s="61">
        <v>80.5</v>
      </c>
      <c r="AF55" s="61"/>
      <c r="AG55" s="61">
        <v>6</v>
      </c>
      <c r="AH55" s="61"/>
      <c r="AI55" s="63"/>
      <c r="AJ55" s="63"/>
      <c r="AK55" s="63"/>
      <c r="AL55" s="63"/>
      <c r="AM55" s="63"/>
      <c r="AN55" s="61"/>
    </row>
    <row r="56" spans="1:40" ht="15.75" x14ac:dyDescent="0.25">
      <c r="A56" s="298">
        <v>6</v>
      </c>
      <c r="B56" s="330" t="s">
        <v>345</v>
      </c>
      <c r="C56" s="301"/>
      <c r="D56" s="301">
        <v>1.6</v>
      </c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17">
        <v>8</v>
      </c>
      <c r="S56" s="26">
        <f t="shared" si="8"/>
        <v>8</v>
      </c>
      <c r="T56" s="330" t="s">
        <v>345</v>
      </c>
      <c r="V56" s="37"/>
      <c r="W56" s="148">
        <v>48</v>
      </c>
      <c r="X56" s="250">
        <f t="shared" si="7"/>
        <v>208.5</v>
      </c>
      <c r="Y56" s="251" t="s">
        <v>14</v>
      </c>
      <c r="Z56" s="246"/>
      <c r="AA56" s="151"/>
      <c r="AB56" s="61"/>
      <c r="AC56" s="61"/>
      <c r="AD56" s="61">
        <v>102.5</v>
      </c>
      <c r="AE56" s="61">
        <v>106</v>
      </c>
      <c r="AF56" s="61"/>
      <c r="AG56" s="61"/>
      <c r="AH56" s="61"/>
      <c r="AI56" s="49"/>
      <c r="AJ56" s="49"/>
      <c r="AK56" s="49"/>
      <c r="AL56" s="49"/>
      <c r="AM56" s="49"/>
      <c r="AN56" s="62"/>
    </row>
    <row r="57" spans="1:40" ht="15.75" x14ac:dyDescent="0.25">
      <c r="A57" s="298">
        <v>7</v>
      </c>
      <c r="B57" s="330" t="s">
        <v>268</v>
      </c>
      <c r="C57" s="301"/>
      <c r="D57" s="301">
        <v>1.6</v>
      </c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17"/>
      <c r="S57" s="26">
        <f t="shared" si="8"/>
        <v>0</v>
      </c>
      <c r="T57" s="330" t="s">
        <v>268</v>
      </c>
      <c r="V57" s="37"/>
      <c r="W57" s="148">
        <v>49</v>
      </c>
      <c r="X57" s="250">
        <f t="shared" si="7"/>
        <v>205.5</v>
      </c>
      <c r="Y57" s="251" t="s">
        <v>211</v>
      </c>
      <c r="Z57" s="246"/>
      <c r="AA57" s="154"/>
      <c r="AB57" s="61"/>
      <c r="AC57" s="61">
        <v>67.5</v>
      </c>
      <c r="AD57" s="61">
        <v>58.8</v>
      </c>
      <c r="AE57" s="61">
        <v>79.2</v>
      </c>
      <c r="AF57" s="61"/>
      <c r="AG57" s="61"/>
      <c r="AH57" s="61"/>
      <c r="AI57" s="64"/>
      <c r="AJ57" s="64"/>
      <c r="AK57" s="64"/>
      <c r="AL57" s="64"/>
      <c r="AM57" s="64"/>
      <c r="AN57" s="61"/>
    </row>
    <row r="58" spans="1:40" x14ac:dyDescent="0.25">
      <c r="A58" s="298">
        <v>8</v>
      </c>
      <c r="B58" s="330" t="s">
        <v>269</v>
      </c>
      <c r="C58" s="301"/>
      <c r="D58" s="301">
        <v>1.6</v>
      </c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17"/>
      <c r="S58" s="26">
        <f t="shared" si="8"/>
        <v>0</v>
      </c>
      <c r="T58" s="330" t="s">
        <v>269</v>
      </c>
      <c r="V58" s="37"/>
      <c r="W58" s="148">
        <v>50</v>
      </c>
      <c r="X58" s="332">
        <f t="shared" si="7"/>
        <v>188.5</v>
      </c>
      <c r="Y58" s="333" t="s">
        <v>220</v>
      </c>
      <c r="Z58" s="247"/>
      <c r="AA58" s="169"/>
      <c r="AB58" s="169"/>
      <c r="AC58" s="169">
        <v>17</v>
      </c>
      <c r="AD58" s="169">
        <v>14.6</v>
      </c>
      <c r="AE58" s="169">
        <v>30.8</v>
      </c>
      <c r="AF58" s="169">
        <v>65.400000000000006</v>
      </c>
      <c r="AG58" s="169">
        <v>53.7</v>
      </c>
      <c r="AH58" s="169">
        <v>7</v>
      </c>
      <c r="AI58" s="62"/>
      <c r="AJ58" s="62"/>
      <c r="AK58" s="62"/>
      <c r="AL58" s="62"/>
      <c r="AM58" s="62"/>
      <c r="AN58" s="62"/>
    </row>
    <row r="59" spans="1:40" ht="15.75" x14ac:dyDescent="0.25">
      <c r="A59" s="298">
        <v>9</v>
      </c>
      <c r="B59" s="343" t="s">
        <v>353</v>
      </c>
      <c r="C59" s="301"/>
      <c r="D59" s="13">
        <v>1.6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317"/>
      <c r="S59" s="26">
        <f t="shared" si="8"/>
        <v>0</v>
      </c>
      <c r="T59" s="343" t="s">
        <v>353</v>
      </c>
      <c r="V59" s="37"/>
      <c r="W59" s="148">
        <v>51</v>
      </c>
      <c r="X59" s="307">
        <f t="shared" si="7"/>
        <v>184.2</v>
      </c>
      <c r="Y59" s="308" t="s">
        <v>174</v>
      </c>
      <c r="Z59" s="246"/>
      <c r="AA59" s="154"/>
      <c r="AB59" s="49"/>
      <c r="AC59" s="49">
        <v>44.4</v>
      </c>
      <c r="AD59" s="49">
        <v>35.200000000000003</v>
      </c>
      <c r="AE59" s="49">
        <v>56</v>
      </c>
      <c r="AF59" s="49"/>
      <c r="AG59" s="49">
        <v>48.6</v>
      </c>
      <c r="AH59" s="49"/>
      <c r="AI59" s="62"/>
      <c r="AJ59" s="62"/>
      <c r="AK59" s="62"/>
      <c r="AL59" s="62"/>
      <c r="AM59" s="62"/>
      <c r="AN59" s="62"/>
    </row>
    <row r="60" spans="1:40" ht="15.75" x14ac:dyDescent="0.25">
      <c r="A60" s="298">
        <v>10</v>
      </c>
      <c r="B60" s="329" t="s">
        <v>296</v>
      </c>
      <c r="C60" s="301"/>
      <c r="D60" s="13">
        <v>1.6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317"/>
      <c r="S60" s="26">
        <f t="shared" si="8"/>
        <v>0</v>
      </c>
      <c r="T60" s="329" t="s">
        <v>296</v>
      </c>
      <c r="V60" s="37"/>
      <c r="W60" s="148">
        <v>52</v>
      </c>
      <c r="X60" s="250">
        <f t="shared" si="7"/>
        <v>179.8</v>
      </c>
      <c r="Y60" s="251" t="s">
        <v>85</v>
      </c>
      <c r="Z60" s="246"/>
      <c r="AA60" s="154"/>
      <c r="AB60" s="49"/>
      <c r="AC60" s="49">
        <v>79.900000000000006</v>
      </c>
      <c r="AD60" s="49">
        <v>99.9</v>
      </c>
      <c r="AE60" s="61"/>
      <c r="AF60" s="49"/>
      <c r="AG60" s="49"/>
      <c r="AH60" s="49"/>
      <c r="AI60" s="62"/>
      <c r="AJ60" s="62"/>
      <c r="AK60" s="62"/>
      <c r="AL60" s="62"/>
      <c r="AM60" s="62"/>
      <c r="AN60" s="62"/>
    </row>
    <row r="61" spans="1:40" x14ac:dyDescent="0.25">
      <c r="B61" s="310"/>
      <c r="C61" s="311"/>
      <c r="D61" s="310"/>
      <c r="E61" s="310"/>
      <c r="F61" s="310"/>
      <c r="G61" s="299" t="s">
        <v>53</v>
      </c>
      <c r="H61" s="298" t="s">
        <v>51</v>
      </c>
      <c r="I61" s="298" t="s">
        <v>52</v>
      </c>
      <c r="J61" s="298" t="s">
        <v>54</v>
      </c>
      <c r="K61" s="298" t="s">
        <v>56</v>
      </c>
      <c r="L61" s="298" t="s">
        <v>51</v>
      </c>
      <c r="M61" s="298" t="s">
        <v>52</v>
      </c>
      <c r="N61" s="298" t="s">
        <v>54</v>
      </c>
      <c r="O61" s="298" t="s">
        <v>56</v>
      </c>
      <c r="P61" s="298" t="s">
        <v>58</v>
      </c>
      <c r="Q61" s="298" t="s">
        <v>56</v>
      </c>
      <c r="R61" s="161"/>
      <c r="S61" s="312"/>
      <c r="T61" s="310"/>
      <c r="V61" s="65"/>
      <c r="W61" s="148">
        <v>53</v>
      </c>
      <c r="X61" s="347">
        <f t="shared" si="7"/>
        <v>177.60000000000002</v>
      </c>
      <c r="Y61" s="337" t="s">
        <v>352</v>
      </c>
      <c r="Z61" s="246"/>
      <c r="AA61" s="154"/>
      <c r="AB61" s="49"/>
      <c r="AC61" s="49"/>
      <c r="AD61" s="49"/>
      <c r="AE61" s="169">
        <v>48.2</v>
      </c>
      <c r="AF61" s="49">
        <v>65.2</v>
      </c>
      <c r="AG61" s="49">
        <v>64.2</v>
      </c>
      <c r="AH61" s="49"/>
      <c r="AI61" s="49"/>
      <c r="AJ61" s="49"/>
      <c r="AK61" s="49"/>
      <c r="AL61" s="49"/>
      <c r="AM61" s="49"/>
      <c r="AN61" s="63"/>
    </row>
    <row r="62" spans="1:40" ht="15.75" x14ac:dyDescent="0.25">
      <c r="A62" s="298">
        <v>1</v>
      </c>
      <c r="B62" s="283" t="s">
        <v>328</v>
      </c>
      <c r="C62" s="302"/>
      <c r="D62" s="302">
        <v>1.3</v>
      </c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17"/>
      <c r="S62" s="306">
        <f>SUM(F62:R62)+C62</f>
        <v>0</v>
      </c>
      <c r="T62" s="283" t="s">
        <v>328</v>
      </c>
      <c r="V62" s="65"/>
      <c r="W62" s="148">
        <v>54</v>
      </c>
      <c r="X62" s="334">
        <f t="shared" si="7"/>
        <v>170.3</v>
      </c>
      <c r="Y62" s="335" t="s">
        <v>255</v>
      </c>
      <c r="Z62" s="247"/>
      <c r="AA62" s="169"/>
      <c r="AB62" s="169"/>
      <c r="AC62" s="169"/>
      <c r="AD62" s="169">
        <v>50.5</v>
      </c>
      <c r="AE62" s="49">
        <v>54.2</v>
      </c>
      <c r="AF62" s="49">
        <v>31.2</v>
      </c>
      <c r="AG62" s="169">
        <v>34.4</v>
      </c>
      <c r="AH62" s="169"/>
      <c r="AI62" s="62"/>
      <c r="AJ62" s="62"/>
      <c r="AK62" s="62"/>
      <c r="AL62" s="62"/>
      <c r="AM62" s="62"/>
      <c r="AN62" s="62"/>
    </row>
    <row r="63" spans="1:40" x14ac:dyDescent="0.25">
      <c r="A63" s="298">
        <v>2</v>
      </c>
      <c r="B63" s="327" t="s">
        <v>303</v>
      </c>
      <c r="C63" s="302"/>
      <c r="D63" s="302">
        <v>1.3</v>
      </c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17"/>
      <c r="S63" s="306">
        <f t="shared" ref="S63:S71" si="9">SUM(F63:R63)+C63</f>
        <v>0</v>
      </c>
      <c r="T63" s="327" t="s">
        <v>303</v>
      </c>
      <c r="V63" s="65"/>
      <c r="W63" s="148">
        <v>55</v>
      </c>
      <c r="X63" s="332">
        <f t="shared" si="7"/>
        <v>170.2</v>
      </c>
      <c r="Y63" s="333" t="s">
        <v>203</v>
      </c>
      <c r="Z63" s="247"/>
      <c r="AA63" s="169"/>
      <c r="AB63" s="169"/>
      <c r="AC63" s="169">
        <v>36</v>
      </c>
      <c r="AD63" s="169">
        <v>67.400000000000006</v>
      </c>
      <c r="AE63" s="61">
        <v>63.8</v>
      </c>
      <c r="AF63" s="49"/>
      <c r="AG63" s="169">
        <v>3</v>
      </c>
      <c r="AH63" s="169"/>
      <c r="AI63" s="61"/>
      <c r="AJ63" s="61"/>
      <c r="AK63" s="61"/>
      <c r="AL63" s="61"/>
      <c r="AM63" s="61"/>
      <c r="AN63" s="49"/>
    </row>
    <row r="64" spans="1:40" ht="15.75" x14ac:dyDescent="0.25">
      <c r="A64" s="298">
        <v>3</v>
      </c>
      <c r="B64" s="341" t="s">
        <v>316</v>
      </c>
      <c r="C64" s="302"/>
      <c r="D64" s="302">
        <v>1.3</v>
      </c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17"/>
      <c r="S64" s="306">
        <f t="shared" si="9"/>
        <v>0</v>
      </c>
      <c r="T64" s="341" t="s">
        <v>316</v>
      </c>
      <c r="V64" s="37"/>
      <c r="W64" s="148">
        <v>56</v>
      </c>
      <c r="X64" s="336">
        <f>SUM(Z64:AN64)</f>
        <v>168</v>
      </c>
      <c r="Y64" s="337" t="s">
        <v>313</v>
      </c>
      <c r="Z64" s="247"/>
      <c r="AA64" s="169"/>
      <c r="AB64" s="169"/>
      <c r="AC64" s="169"/>
      <c r="AD64" s="169">
        <v>12</v>
      </c>
      <c r="AE64" s="169">
        <v>36.6</v>
      </c>
      <c r="AF64" s="49">
        <v>49.6</v>
      </c>
      <c r="AG64" s="169">
        <v>69.8</v>
      </c>
      <c r="AH64" s="169"/>
      <c r="AI64" s="64"/>
      <c r="AJ64" s="64"/>
      <c r="AK64" s="64"/>
      <c r="AL64" s="64"/>
      <c r="AM64" s="64"/>
      <c r="AN64" s="49"/>
    </row>
    <row r="65" spans="1:40" ht="15.75" x14ac:dyDescent="0.25">
      <c r="A65" s="298">
        <v>4</v>
      </c>
      <c r="B65" s="283" t="s">
        <v>294</v>
      </c>
      <c r="C65" s="302"/>
      <c r="D65" s="302">
        <v>1.3</v>
      </c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17"/>
      <c r="S65" s="306">
        <f t="shared" si="9"/>
        <v>0</v>
      </c>
      <c r="T65" s="283" t="s">
        <v>294</v>
      </c>
      <c r="V65" s="37"/>
      <c r="W65" s="148">
        <v>57</v>
      </c>
      <c r="X65" s="339">
        <f>SUM(Z65:AM65)</f>
        <v>166.1</v>
      </c>
      <c r="Y65" s="340" t="s">
        <v>306</v>
      </c>
      <c r="Z65" s="246"/>
      <c r="AA65" s="151"/>
      <c r="AB65" s="61"/>
      <c r="AC65" s="61">
        <v>82.1</v>
      </c>
      <c r="AD65" s="61"/>
      <c r="AE65" s="61"/>
      <c r="AF65" s="61">
        <v>84</v>
      </c>
      <c r="AG65" s="61"/>
      <c r="AH65" s="61"/>
      <c r="AI65" s="64"/>
      <c r="AJ65" s="64"/>
      <c r="AK65" s="64"/>
      <c r="AL65" s="64"/>
      <c r="AM65" s="64"/>
      <c r="AN65" s="63"/>
    </row>
    <row r="66" spans="1:40" ht="15.75" x14ac:dyDescent="0.25">
      <c r="A66" s="298">
        <v>5</v>
      </c>
      <c r="B66" s="341" t="s">
        <v>326</v>
      </c>
      <c r="C66" s="302"/>
      <c r="D66" s="302">
        <v>1.3</v>
      </c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17"/>
      <c r="S66" s="306">
        <f t="shared" si="9"/>
        <v>0</v>
      </c>
      <c r="T66" s="341" t="s">
        <v>326</v>
      </c>
      <c r="V66" s="37"/>
      <c r="W66" s="148">
        <v>58</v>
      </c>
      <c r="X66" s="332">
        <f>SUM(Z66:AM66)</f>
        <v>158</v>
      </c>
      <c r="Y66" s="333" t="s">
        <v>201</v>
      </c>
      <c r="Z66" s="247"/>
      <c r="AA66" s="169"/>
      <c r="AB66" s="169"/>
      <c r="AC66" s="169">
        <v>14</v>
      </c>
      <c r="AD66" s="169">
        <v>20.2</v>
      </c>
      <c r="AE66" s="49">
        <v>40.200000000000003</v>
      </c>
      <c r="AF66" s="169">
        <v>47</v>
      </c>
      <c r="AG66" s="169">
        <v>36.6</v>
      </c>
      <c r="AH66" s="169"/>
      <c r="AI66" s="61"/>
      <c r="AJ66" s="61"/>
      <c r="AK66" s="61"/>
      <c r="AL66" s="61"/>
      <c r="AM66" s="61"/>
      <c r="AN66" s="64"/>
    </row>
    <row r="67" spans="1:40" ht="15.75" x14ac:dyDescent="0.25">
      <c r="A67" s="298">
        <v>6</v>
      </c>
      <c r="B67" s="341" t="s">
        <v>354</v>
      </c>
      <c r="C67" s="302"/>
      <c r="D67" s="302">
        <v>1.3</v>
      </c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17">
        <v>14</v>
      </c>
      <c r="S67" s="306">
        <f t="shared" si="9"/>
        <v>14</v>
      </c>
      <c r="T67" s="341" t="s">
        <v>354</v>
      </c>
      <c r="V67" s="37"/>
      <c r="W67" s="148">
        <v>59</v>
      </c>
      <c r="X67" s="332">
        <f>SUM(Z67:AM67)</f>
        <v>158</v>
      </c>
      <c r="Y67" s="333" t="s">
        <v>199</v>
      </c>
      <c r="Z67" s="247"/>
      <c r="AA67" s="169"/>
      <c r="AB67" s="169"/>
      <c r="AC67" s="169">
        <v>11</v>
      </c>
      <c r="AD67" s="169">
        <v>37.200000000000003</v>
      </c>
      <c r="AE67" s="169">
        <v>55.2</v>
      </c>
      <c r="AF67" s="49"/>
      <c r="AG67" s="169">
        <v>51.6</v>
      </c>
      <c r="AH67" s="169">
        <v>3</v>
      </c>
      <c r="AI67" s="64"/>
      <c r="AJ67" s="64"/>
      <c r="AK67" s="64"/>
      <c r="AL67" s="64"/>
      <c r="AM67" s="64"/>
      <c r="AN67" s="63"/>
    </row>
    <row r="68" spans="1:40" x14ac:dyDescent="0.25">
      <c r="A68" s="298">
        <v>7</v>
      </c>
      <c r="B68" s="327" t="s">
        <v>357</v>
      </c>
      <c r="C68" s="302"/>
      <c r="D68" s="302">
        <v>1.3</v>
      </c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17">
        <v>6</v>
      </c>
      <c r="S68" s="306">
        <f t="shared" si="9"/>
        <v>6</v>
      </c>
      <c r="T68" s="327" t="s">
        <v>357</v>
      </c>
      <c r="V68" s="37"/>
      <c r="W68" s="148">
        <v>60</v>
      </c>
      <c r="X68" s="338">
        <f>SUM(Z68:AN68)</f>
        <v>150.19999999999999</v>
      </c>
      <c r="Y68" s="308" t="s">
        <v>238</v>
      </c>
      <c r="Z68" s="247"/>
      <c r="AA68" s="169"/>
      <c r="AB68" s="169"/>
      <c r="AC68" s="169"/>
      <c r="AD68" s="169">
        <v>25</v>
      </c>
      <c r="AE68" s="169">
        <v>50.4</v>
      </c>
      <c r="AF68" s="49">
        <v>74.8</v>
      </c>
      <c r="AG68" s="169"/>
      <c r="AH68" s="169"/>
      <c r="AI68" s="64"/>
      <c r="AJ68" s="64"/>
      <c r="AK68" s="64"/>
      <c r="AL68" s="64"/>
      <c r="AM68" s="64"/>
      <c r="AN68" s="63"/>
    </row>
    <row r="69" spans="1:40" ht="15.75" x14ac:dyDescent="0.25">
      <c r="A69" s="298">
        <v>8</v>
      </c>
      <c r="B69" s="327" t="s">
        <v>356</v>
      </c>
      <c r="C69" s="302"/>
      <c r="D69" s="302">
        <v>1.3</v>
      </c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17"/>
      <c r="S69" s="306">
        <f t="shared" si="9"/>
        <v>0</v>
      </c>
      <c r="T69" s="327" t="s">
        <v>356</v>
      </c>
      <c r="V69" s="37"/>
      <c r="W69" s="148">
        <v>61</v>
      </c>
      <c r="X69" s="250">
        <f>SUM(Z69:AM69)</f>
        <v>146.6</v>
      </c>
      <c r="Y69" s="251" t="s">
        <v>256</v>
      </c>
      <c r="Z69" s="246"/>
      <c r="AA69" s="151"/>
      <c r="AB69" s="61"/>
      <c r="AC69" s="61">
        <v>30.2</v>
      </c>
      <c r="AD69" s="61">
        <v>66.099999999999994</v>
      </c>
      <c r="AE69" s="61">
        <v>50.3</v>
      </c>
      <c r="AF69" s="61"/>
      <c r="AG69" s="61"/>
      <c r="AH69" s="61"/>
      <c r="AI69" s="62"/>
      <c r="AJ69" s="62"/>
      <c r="AK69" s="62"/>
      <c r="AL69" s="62"/>
      <c r="AM69" s="62"/>
      <c r="AN69" s="49"/>
    </row>
    <row r="70" spans="1:40" x14ac:dyDescent="0.25">
      <c r="A70" s="298">
        <v>9</v>
      </c>
      <c r="B70" s="283" t="s">
        <v>359</v>
      </c>
      <c r="C70" s="302"/>
      <c r="D70" s="13">
        <v>1.3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317"/>
      <c r="S70" s="81">
        <f t="shared" si="9"/>
        <v>0</v>
      </c>
      <c r="T70" s="283" t="s">
        <v>359</v>
      </c>
      <c r="V70" s="37"/>
      <c r="W70" s="148">
        <v>62</v>
      </c>
      <c r="X70" s="316">
        <f>SUM(Z70:AM70)</f>
        <v>144.5</v>
      </c>
      <c r="Y70" s="308" t="s">
        <v>245</v>
      </c>
      <c r="Z70" s="246"/>
      <c r="AA70" s="151"/>
      <c r="AB70" s="61"/>
      <c r="AC70" s="61"/>
      <c r="AD70" s="61">
        <v>56.8</v>
      </c>
      <c r="AE70" s="49">
        <v>49.4</v>
      </c>
      <c r="AF70" s="49">
        <v>38.299999999999997</v>
      </c>
      <c r="AG70" s="61"/>
      <c r="AH70" s="61"/>
      <c r="AI70" s="49"/>
      <c r="AJ70" s="49"/>
      <c r="AK70" s="49"/>
      <c r="AL70" s="49"/>
      <c r="AM70" s="49"/>
      <c r="AN70" s="49"/>
    </row>
    <row r="71" spans="1:40" ht="15.75" x14ac:dyDescent="0.25">
      <c r="A71" s="298">
        <v>10</v>
      </c>
      <c r="B71" s="327" t="s">
        <v>358</v>
      </c>
      <c r="C71" s="302"/>
      <c r="D71" s="13">
        <v>1.3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317"/>
      <c r="S71" s="81">
        <f t="shared" si="9"/>
        <v>0</v>
      </c>
      <c r="T71" s="327" t="s">
        <v>358</v>
      </c>
      <c r="V71" s="37"/>
      <c r="W71" s="256">
        <v>66</v>
      </c>
      <c r="X71" s="344">
        <f>SUM(Z71:AM71)</f>
        <v>138.19999999999999</v>
      </c>
      <c r="Y71" s="343" t="s">
        <v>173</v>
      </c>
      <c r="Z71" s="246"/>
      <c r="AA71" s="151"/>
      <c r="AB71" s="61"/>
      <c r="AC71" s="61">
        <v>65.3</v>
      </c>
      <c r="AD71" s="61"/>
      <c r="AE71" s="61">
        <v>72.900000000000006</v>
      </c>
      <c r="AF71" s="61"/>
      <c r="AG71" s="61"/>
      <c r="AH71" s="61"/>
      <c r="AI71" s="49"/>
      <c r="AJ71" s="49"/>
      <c r="AK71" s="49"/>
      <c r="AL71" s="49"/>
      <c r="AM71" s="49"/>
      <c r="AN71" s="49"/>
    </row>
    <row r="72" spans="1:40" x14ac:dyDescent="0.25">
      <c r="A72" s="310">
        <v>11</v>
      </c>
      <c r="B72" s="327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2"/>
      <c r="T72" s="308"/>
      <c r="V72" s="37"/>
      <c r="W72" s="148">
        <v>63</v>
      </c>
      <c r="X72" s="328">
        <f>SUM(Z72:AM72)</f>
        <v>135.30000000000001</v>
      </c>
      <c r="Y72" s="329" t="s">
        <v>218</v>
      </c>
      <c r="Z72" s="247"/>
      <c r="AA72" s="169"/>
      <c r="AB72" s="169"/>
      <c r="AC72" s="169">
        <v>4</v>
      </c>
      <c r="AD72" s="169">
        <v>47.8</v>
      </c>
      <c r="AE72" s="169">
        <v>35.1</v>
      </c>
      <c r="AF72" s="49"/>
      <c r="AG72" s="169">
        <v>48.4</v>
      </c>
      <c r="AH72" s="169"/>
      <c r="AI72" s="49"/>
      <c r="AJ72" s="49"/>
      <c r="AK72" s="49"/>
      <c r="AL72" s="49"/>
      <c r="AM72" s="49"/>
      <c r="AN72" s="49"/>
    </row>
    <row r="73" spans="1:40" x14ac:dyDescent="0.25">
      <c r="A73" s="310"/>
      <c r="B73" s="310"/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  <c r="S73" s="312"/>
      <c r="V73" s="37"/>
      <c r="W73" s="256">
        <v>64</v>
      </c>
      <c r="X73" s="328">
        <f>SUM(Z73:AM73)</f>
        <v>128.80000000000001</v>
      </c>
      <c r="Y73" s="329" t="s">
        <v>314</v>
      </c>
      <c r="Z73" s="247"/>
      <c r="AA73" s="169"/>
      <c r="AB73" s="169"/>
      <c r="AC73" s="169"/>
      <c r="AD73" s="169"/>
      <c r="AE73" s="169"/>
      <c r="AF73" s="49">
        <v>48.2</v>
      </c>
      <c r="AG73" s="169">
        <v>80.599999999999994</v>
      </c>
      <c r="AH73" s="169"/>
      <c r="AI73" s="63"/>
      <c r="AJ73" s="63"/>
      <c r="AK73" s="63"/>
      <c r="AL73" s="63"/>
      <c r="AM73" s="63"/>
      <c r="AN73" s="49"/>
    </row>
    <row r="74" spans="1:40" x14ac:dyDescent="0.25">
      <c r="B74" s="313"/>
      <c r="C74" s="312"/>
      <c r="D74" s="313"/>
      <c r="E74" s="313"/>
      <c r="F74" s="313"/>
      <c r="G74" s="359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V74" s="37"/>
      <c r="W74" s="256">
        <v>65</v>
      </c>
      <c r="X74" s="338">
        <f>SUM(Z74:AN74)</f>
        <v>119.7</v>
      </c>
      <c r="Y74" s="308" t="s">
        <v>267</v>
      </c>
      <c r="Z74" s="247"/>
      <c r="AA74" s="169"/>
      <c r="AB74" s="169"/>
      <c r="AC74" s="169"/>
      <c r="AD74" s="169"/>
      <c r="AE74" s="169">
        <v>31</v>
      </c>
      <c r="AF74" s="169">
        <v>35.4</v>
      </c>
      <c r="AG74" s="169">
        <v>53.3</v>
      </c>
      <c r="AH74" s="169"/>
      <c r="AI74" s="63"/>
      <c r="AJ74" s="63"/>
      <c r="AK74" s="63"/>
      <c r="AL74" s="63"/>
      <c r="AM74" s="63"/>
      <c r="AN74" s="64"/>
    </row>
    <row r="75" spans="1:40" ht="15.75" x14ac:dyDescent="0.25">
      <c r="B75" s="360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60"/>
      <c r="V75" s="37"/>
      <c r="W75" s="256">
        <v>67</v>
      </c>
      <c r="X75" s="274">
        <f>SUM(Z75:AN75)</f>
        <v>117.69999999999999</v>
      </c>
      <c r="Y75" s="330" t="s">
        <v>281</v>
      </c>
      <c r="Z75" s="247"/>
      <c r="AA75" s="169"/>
      <c r="AB75" s="169"/>
      <c r="AC75" s="169"/>
      <c r="AD75" s="169"/>
      <c r="AE75" s="169">
        <v>21</v>
      </c>
      <c r="AF75" s="169">
        <v>32.799999999999997</v>
      </c>
      <c r="AG75" s="169">
        <v>63.9</v>
      </c>
      <c r="AH75" s="169"/>
      <c r="AI75" s="63"/>
      <c r="AJ75" s="63"/>
      <c r="AK75" s="63"/>
      <c r="AL75" s="63"/>
      <c r="AM75" s="63"/>
      <c r="AN75" s="64"/>
    </row>
    <row r="76" spans="1:40" x14ac:dyDescent="0.25">
      <c r="B76" s="313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3"/>
      <c r="V76" s="37"/>
      <c r="W76" s="256">
        <v>69</v>
      </c>
      <c r="X76" s="274">
        <f>SUM(Z76:AN76)</f>
        <v>110</v>
      </c>
      <c r="Y76" s="330" t="s">
        <v>243</v>
      </c>
      <c r="Z76" s="247"/>
      <c r="AA76" s="169"/>
      <c r="AB76" s="169"/>
      <c r="AC76" s="169"/>
      <c r="AD76" s="169">
        <v>13</v>
      </c>
      <c r="AE76" s="169">
        <v>34</v>
      </c>
      <c r="AF76" s="49">
        <v>39.200000000000003</v>
      </c>
      <c r="AG76" s="169">
        <v>23.8</v>
      </c>
      <c r="AH76" s="169"/>
      <c r="AI76" s="49"/>
      <c r="AJ76" s="49"/>
      <c r="AK76" s="49"/>
      <c r="AL76" s="49"/>
      <c r="AM76" s="49"/>
      <c r="AN76" s="49"/>
    </row>
    <row r="77" spans="1:40" x14ac:dyDescent="0.25">
      <c r="B77" s="238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238"/>
      <c r="V77" s="37"/>
      <c r="W77" s="256">
        <v>68</v>
      </c>
      <c r="X77" s="274">
        <f>SUM(Z77:AN77)</f>
        <v>108.2</v>
      </c>
      <c r="Y77" s="330" t="s">
        <v>345</v>
      </c>
      <c r="Z77" s="247"/>
      <c r="AA77" s="169"/>
      <c r="AB77" s="169"/>
      <c r="AC77" s="169"/>
      <c r="AD77" s="169">
        <v>22</v>
      </c>
      <c r="AE77" s="169">
        <v>21.2</v>
      </c>
      <c r="AF77" s="49">
        <v>24</v>
      </c>
      <c r="AG77" s="169">
        <v>33</v>
      </c>
      <c r="AH77" s="169">
        <v>8</v>
      </c>
      <c r="AI77" s="49"/>
      <c r="AJ77" s="49"/>
      <c r="AK77" s="49"/>
      <c r="AL77" s="49"/>
      <c r="AM77" s="49"/>
      <c r="AN77" s="64"/>
    </row>
    <row r="78" spans="1:40" x14ac:dyDescent="0.25">
      <c r="B78" s="238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238"/>
      <c r="V78" s="37"/>
      <c r="W78" s="256">
        <v>70</v>
      </c>
      <c r="X78" s="274">
        <f>SUM(Z78:AN78)</f>
        <v>100.10000000000001</v>
      </c>
      <c r="Y78" s="330" t="s">
        <v>268</v>
      </c>
      <c r="Z78" s="247"/>
      <c r="AA78" s="169"/>
      <c r="AB78" s="169"/>
      <c r="AC78" s="169"/>
      <c r="AD78" s="169"/>
      <c r="AE78" s="169">
        <v>22</v>
      </c>
      <c r="AF78" s="169">
        <v>49.4</v>
      </c>
      <c r="AG78" s="169">
        <v>28.7</v>
      </c>
      <c r="AH78" s="169"/>
      <c r="AI78" s="49"/>
      <c r="AJ78" s="49"/>
      <c r="AK78" s="49"/>
      <c r="AL78" s="49"/>
      <c r="AM78" s="49"/>
      <c r="AN78" s="64"/>
    </row>
    <row r="79" spans="1:40" ht="15.75" x14ac:dyDescent="0.25">
      <c r="B79" s="313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3"/>
      <c r="V79" s="37"/>
      <c r="W79" s="256">
        <v>71</v>
      </c>
      <c r="X79" s="250">
        <f>SUM(Z79:AM79)</f>
        <v>96.5</v>
      </c>
      <c r="Y79" s="251" t="s">
        <v>209</v>
      </c>
      <c r="Z79" s="246"/>
      <c r="AA79" s="151"/>
      <c r="AB79" s="61"/>
      <c r="AC79" s="61">
        <v>96.5</v>
      </c>
      <c r="AD79" s="61"/>
      <c r="AE79" s="61"/>
      <c r="AF79" s="61"/>
      <c r="AG79" s="61"/>
      <c r="AH79" s="61"/>
      <c r="AI79" s="49"/>
      <c r="AJ79" s="49"/>
      <c r="AK79" s="49"/>
      <c r="AL79" s="49"/>
      <c r="AM79" s="49"/>
      <c r="AN79" s="64"/>
    </row>
    <row r="80" spans="1:40" x14ac:dyDescent="0.25">
      <c r="B80" s="238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238"/>
      <c r="V80" s="37"/>
      <c r="W80" s="256">
        <v>72</v>
      </c>
      <c r="X80" s="338">
        <f>SUM(Z80:AN80)</f>
        <v>91</v>
      </c>
      <c r="Y80" s="308" t="s">
        <v>264</v>
      </c>
      <c r="Z80" s="247"/>
      <c r="AA80" s="169"/>
      <c r="AB80" s="169"/>
      <c r="AC80" s="169"/>
      <c r="AD80" s="169"/>
      <c r="AE80" s="169">
        <v>28</v>
      </c>
      <c r="AF80" s="49">
        <v>50</v>
      </c>
      <c r="AG80" s="169">
        <v>13</v>
      </c>
      <c r="AH80" s="169"/>
      <c r="AI80" s="64"/>
      <c r="AJ80" s="64"/>
      <c r="AK80" s="64"/>
      <c r="AL80" s="64"/>
      <c r="AM80" s="64"/>
      <c r="AN80" s="64"/>
    </row>
    <row r="81" spans="2:40" x14ac:dyDescent="0.25">
      <c r="B81" s="313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3"/>
      <c r="V81" s="37"/>
      <c r="W81" s="256">
        <v>73</v>
      </c>
      <c r="X81" s="252">
        <f>SUM(Z81:AM81)</f>
        <v>90.4</v>
      </c>
      <c r="Y81" s="253" t="s">
        <v>103</v>
      </c>
      <c r="Z81" s="247"/>
      <c r="AA81" s="169"/>
      <c r="AB81" s="169"/>
      <c r="AC81" s="169"/>
      <c r="AD81" s="169">
        <v>28</v>
      </c>
      <c r="AE81" s="169">
        <v>62.4</v>
      </c>
      <c r="AF81" s="49"/>
      <c r="AG81" s="169"/>
      <c r="AH81" s="169"/>
      <c r="AI81" s="148"/>
      <c r="AJ81" s="148"/>
      <c r="AK81" s="148"/>
      <c r="AL81" s="148"/>
      <c r="AM81" s="148"/>
      <c r="AN81" s="64"/>
    </row>
    <row r="82" spans="2:40" ht="15.75" x14ac:dyDescent="0.25">
      <c r="B82" s="238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238"/>
      <c r="V82" s="37"/>
      <c r="W82" s="256">
        <v>74</v>
      </c>
      <c r="X82" s="339">
        <f>SUM(Z82:AM82)</f>
        <v>90.4</v>
      </c>
      <c r="Y82" s="340" t="s">
        <v>283</v>
      </c>
      <c r="Z82" s="246"/>
      <c r="AA82" s="154"/>
      <c r="AB82" s="49"/>
      <c r="AC82" s="49"/>
      <c r="AD82" s="49"/>
      <c r="AE82" s="169">
        <v>44.6</v>
      </c>
      <c r="AF82" s="49"/>
      <c r="AG82" s="49">
        <v>45.8</v>
      </c>
      <c r="AH82" s="49"/>
      <c r="AI82" s="148"/>
      <c r="AJ82" s="148"/>
      <c r="AK82" s="148"/>
      <c r="AL82" s="148"/>
      <c r="AM82" s="148"/>
      <c r="AN82" s="49"/>
    </row>
    <row r="83" spans="2:40" ht="15.75" x14ac:dyDescent="0.25">
      <c r="B83" s="360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60"/>
      <c r="V83" s="37"/>
      <c r="W83" s="256">
        <v>75</v>
      </c>
      <c r="X83" s="274">
        <f>SUM(Z83:AN83)</f>
        <v>88.3</v>
      </c>
      <c r="Y83" s="330" t="s">
        <v>269</v>
      </c>
      <c r="Z83" s="247"/>
      <c r="AA83" s="169"/>
      <c r="AB83" s="169"/>
      <c r="AC83" s="169"/>
      <c r="AD83" s="169"/>
      <c r="AE83" s="169">
        <v>18</v>
      </c>
      <c r="AF83" s="169">
        <v>32.4</v>
      </c>
      <c r="AG83" s="169">
        <v>37.9</v>
      </c>
      <c r="AH83" s="169"/>
      <c r="AI83" s="148"/>
      <c r="AJ83" s="148"/>
      <c r="AK83" s="148"/>
      <c r="AL83" s="148"/>
      <c r="AM83" s="148"/>
      <c r="AN83" s="64"/>
    </row>
    <row r="84" spans="2:40" x14ac:dyDescent="0.25">
      <c r="B84" s="313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3"/>
      <c r="V84" s="37"/>
      <c r="W84" s="256">
        <v>76</v>
      </c>
      <c r="X84" s="254">
        <f>SUM(Z84:AM84)</f>
        <v>81.900000000000006</v>
      </c>
      <c r="Y84" s="169" t="s">
        <v>198</v>
      </c>
      <c r="Z84" s="247"/>
      <c r="AA84" s="169"/>
      <c r="AB84" s="169"/>
      <c r="AC84" s="169">
        <v>35</v>
      </c>
      <c r="AD84" s="169"/>
      <c r="AE84" s="49">
        <v>46.9</v>
      </c>
      <c r="AF84" s="49"/>
      <c r="AG84" s="169"/>
      <c r="AH84" s="169"/>
      <c r="AI84" s="49"/>
      <c r="AJ84" s="49"/>
      <c r="AK84" s="49"/>
      <c r="AL84" s="49"/>
      <c r="AM84" s="49"/>
      <c r="AN84" s="64"/>
    </row>
    <row r="85" spans="2:40" x14ac:dyDescent="0.25">
      <c r="B85" s="313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3"/>
      <c r="V85" s="37"/>
      <c r="W85" s="256">
        <v>77</v>
      </c>
      <c r="X85" s="338">
        <f>SUM(Z85:AN85)</f>
        <v>81.400000000000006</v>
      </c>
      <c r="Y85" s="308" t="s">
        <v>240</v>
      </c>
      <c r="Z85" s="247"/>
      <c r="AA85" s="169"/>
      <c r="AB85" s="169"/>
      <c r="AC85" s="169"/>
      <c r="AD85" s="169">
        <v>1</v>
      </c>
      <c r="AE85" s="169">
        <v>15.6</v>
      </c>
      <c r="AF85" s="169">
        <v>20.7</v>
      </c>
      <c r="AG85" s="169">
        <v>44.1</v>
      </c>
      <c r="AH85" s="169"/>
      <c r="AI85" s="64"/>
      <c r="AJ85" s="64"/>
      <c r="AK85" s="64"/>
      <c r="AL85" s="64"/>
      <c r="AM85" s="64"/>
      <c r="AN85" s="64"/>
    </row>
    <row r="86" spans="2:40" x14ac:dyDescent="0.25">
      <c r="V86" s="37"/>
      <c r="W86" s="256">
        <v>78</v>
      </c>
      <c r="X86" s="307">
        <f t="shared" ref="X86:X100" si="10">SUM(Z86:AM86)</f>
        <v>80.2</v>
      </c>
      <c r="Y86" s="315" t="s">
        <v>344</v>
      </c>
      <c r="Z86" s="247"/>
      <c r="AA86" s="169"/>
      <c r="AB86" s="169"/>
      <c r="AC86" s="169"/>
      <c r="AD86" s="169"/>
      <c r="AE86" s="169"/>
      <c r="AF86" s="49">
        <v>42.6</v>
      </c>
      <c r="AG86" s="169">
        <v>37.6</v>
      </c>
      <c r="AH86" s="169"/>
      <c r="AI86" s="148"/>
      <c r="AJ86" s="148"/>
      <c r="AK86" s="148"/>
      <c r="AL86" s="148"/>
      <c r="AM86" s="148"/>
      <c r="AN86" s="49"/>
    </row>
    <row r="87" spans="2:40" ht="15.75" x14ac:dyDescent="0.25">
      <c r="V87" s="37"/>
      <c r="W87" s="256">
        <v>79</v>
      </c>
      <c r="X87" s="344">
        <f t="shared" si="10"/>
        <v>79.099999999999994</v>
      </c>
      <c r="Y87" s="343" t="s">
        <v>353</v>
      </c>
      <c r="Z87" s="246"/>
      <c r="AA87" s="151"/>
      <c r="AB87" s="61"/>
      <c r="AC87" s="61">
        <v>79.099999999999994</v>
      </c>
      <c r="AD87" s="61"/>
      <c r="AE87" s="49"/>
      <c r="AF87" s="61"/>
      <c r="AG87" s="61"/>
      <c r="AH87" s="61"/>
      <c r="AI87" s="148"/>
      <c r="AJ87" s="148"/>
      <c r="AK87" s="148"/>
      <c r="AL87" s="148"/>
      <c r="AM87" s="148"/>
      <c r="AN87" s="49"/>
    </row>
    <row r="88" spans="2:40" x14ac:dyDescent="0.25">
      <c r="V88" s="37"/>
      <c r="W88" s="256">
        <v>80</v>
      </c>
      <c r="X88" s="254">
        <f t="shared" si="10"/>
        <v>79</v>
      </c>
      <c r="Y88" s="169" t="s">
        <v>276</v>
      </c>
      <c r="Z88" s="247"/>
      <c r="AA88" s="169"/>
      <c r="AB88" s="169"/>
      <c r="AC88" s="169">
        <v>34</v>
      </c>
      <c r="AD88" s="169"/>
      <c r="AE88" s="49">
        <v>45</v>
      </c>
      <c r="AF88" s="169"/>
      <c r="AG88" s="169"/>
      <c r="AH88" s="169"/>
      <c r="AI88" s="148"/>
      <c r="AJ88" s="148"/>
      <c r="AK88" s="148"/>
      <c r="AL88" s="148"/>
      <c r="AM88" s="148"/>
      <c r="AN88" s="49"/>
    </row>
    <row r="89" spans="2:40" ht="15.75" x14ac:dyDescent="0.25">
      <c r="V89" s="37"/>
      <c r="W89" s="256">
        <v>81</v>
      </c>
      <c r="X89" s="250">
        <f t="shared" si="10"/>
        <v>76.199999999999989</v>
      </c>
      <c r="Y89" s="251" t="s">
        <v>37</v>
      </c>
      <c r="Z89" s="246"/>
      <c r="AA89" s="151"/>
      <c r="AB89" s="61"/>
      <c r="AC89" s="61">
        <v>34.4</v>
      </c>
      <c r="AD89" s="61"/>
      <c r="AE89" s="61">
        <v>41.8</v>
      </c>
      <c r="AF89" s="49"/>
      <c r="AG89" s="61"/>
      <c r="AH89" s="61"/>
      <c r="AI89" s="64"/>
      <c r="AJ89" s="64"/>
      <c r="AK89" s="64"/>
      <c r="AL89" s="64"/>
      <c r="AM89" s="64"/>
      <c r="AN89" s="49"/>
    </row>
    <row r="90" spans="2:40" ht="15.75" x14ac:dyDescent="0.25">
      <c r="V90" s="37"/>
      <c r="W90" s="256">
        <v>82</v>
      </c>
      <c r="X90" s="250">
        <f t="shared" si="10"/>
        <v>68.3</v>
      </c>
      <c r="Y90" s="251" t="s">
        <v>68</v>
      </c>
      <c r="Z90" s="246"/>
      <c r="AA90" s="151"/>
      <c r="AB90" s="61"/>
      <c r="AC90" s="61">
        <v>68.3</v>
      </c>
      <c r="AD90" s="61"/>
      <c r="AE90" s="61"/>
      <c r="AF90" s="61"/>
      <c r="AG90" s="61"/>
      <c r="AH90" s="61"/>
      <c r="AI90" s="64"/>
      <c r="AJ90" s="64"/>
      <c r="AK90" s="64"/>
      <c r="AL90" s="64"/>
      <c r="AM90" s="64"/>
      <c r="AN90" s="49"/>
    </row>
    <row r="91" spans="2:40" ht="15.75" x14ac:dyDescent="0.25">
      <c r="V91" s="37"/>
      <c r="W91" s="256">
        <v>83</v>
      </c>
      <c r="X91" s="250">
        <f t="shared" si="10"/>
        <v>61.8</v>
      </c>
      <c r="Y91" s="251" t="s">
        <v>87</v>
      </c>
      <c r="Z91" s="246"/>
      <c r="AA91" s="154"/>
      <c r="AB91" s="49"/>
      <c r="AC91" s="49"/>
      <c r="AD91" s="49">
        <v>61.8</v>
      </c>
      <c r="AE91" s="49"/>
      <c r="AF91" s="49"/>
      <c r="AG91" s="49"/>
      <c r="AH91" s="49"/>
      <c r="AI91" s="148"/>
      <c r="AJ91" s="148"/>
      <c r="AK91" s="148"/>
      <c r="AL91" s="148"/>
      <c r="AM91" s="148"/>
      <c r="AN91" s="64"/>
    </row>
    <row r="92" spans="2:40" x14ac:dyDescent="0.25">
      <c r="V92" s="37"/>
      <c r="W92" s="256">
        <v>84</v>
      </c>
      <c r="X92" s="307">
        <f t="shared" si="10"/>
        <v>59.9</v>
      </c>
      <c r="Y92" s="315" t="s">
        <v>271</v>
      </c>
      <c r="Z92" s="246"/>
      <c r="AA92" s="154"/>
      <c r="AB92" s="49"/>
      <c r="AC92" s="49"/>
      <c r="AD92" s="49"/>
      <c r="AE92" s="49"/>
      <c r="AF92" s="49">
        <v>59.9</v>
      </c>
      <c r="AG92" s="49"/>
      <c r="AH92" s="49"/>
      <c r="AI92" s="64"/>
      <c r="AJ92" s="64"/>
      <c r="AK92" s="64"/>
      <c r="AL92" s="64"/>
      <c r="AM92" s="64"/>
      <c r="AN92" s="64"/>
    </row>
    <row r="93" spans="2:40" ht="15.75" x14ac:dyDescent="0.25">
      <c r="V93" s="37"/>
      <c r="W93" s="256">
        <v>85</v>
      </c>
      <c r="X93" s="339">
        <f t="shared" si="10"/>
        <v>58</v>
      </c>
      <c r="Y93" s="340" t="s">
        <v>325</v>
      </c>
      <c r="Z93" s="246"/>
      <c r="AA93" s="151"/>
      <c r="AB93" s="61"/>
      <c r="AC93" s="61"/>
      <c r="AD93" s="61"/>
      <c r="AE93" s="61"/>
      <c r="AF93" s="61"/>
      <c r="AG93" s="61">
        <v>58</v>
      </c>
      <c r="AH93" s="61"/>
      <c r="AI93" s="64"/>
      <c r="AJ93" s="64"/>
      <c r="AK93" s="64"/>
      <c r="AL93" s="64"/>
      <c r="AM93" s="64"/>
      <c r="AN93" s="64"/>
    </row>
    <row r="94" spans="2:40" ht="15.75" x14ac:dyDescent="0.25">
      <c r="V94" s="37"/>
      <c r="W94" s="256">
        <v>86</v>
      </c>
      <c r="X94" s="344">
        <f t="shared" si="10"/>
        <v>53.099999999999994</v>
      </c>
      <c r="Y94" s="329" t="s">
        <v>296</v>
      </c>
      <c r="Z94" s="246"/>
      <c r="AA94" s="154"/>
      <c r="AB94" s="49"/>
      <c r="AC94" s="49"/>
      <c r="AD94" s="49"/>
      <c r="AE94" s="49"/>
      <c r="AF94" s="49">
        <v>20.7</v>
      </c>
      <c r="AG94" s="49">
        <v>32.4</v>
      </c>
      <c r="AH94" s="49"/>
      <c r="AI94" s="49"/>
      <c r="AJ94" s="49"/>
      <c r="AK94" s="49"/>
      <c r="AL94" s="49"/>
      <c r="AM94" s="49"/>
      <c r="AN94" s="64"/>
    </row>
    <row r="95" spans="2:40" x14ac:dyDescent="0.25">
      <c r="V95" s="37"/>
      <c r="W95" s="256">
        <v>87</v>
      </c>
      <c r="X95" s="252">
        <f t="shared" si="10"/>
        <v>52.4</v>
      </c>
      <c r="Y95" s="253" t="s">
        <v>177</v>
      </c>
      <c r="Z95" s="246"/>
      <c r="AA95" s="154"/>
      <c r="AB95" s="49"/>
      <c r="AC95" s="49">
        <v>21.4</v>
      </c>
      <c r="AD95" s="49">
        <v>31</v>
      </c>
      <c r="AE95" s="49"/>
      <c r="AF95" s="169"/>
      <c r="AG95" s="49"/>
      <c r="AH95" s="49"/>
      <c r="AI95" s="64"/>
      <c r="AJ95" s="64"/>
      <c r="AK95" s="64"/>
      <c r="AL95" s="64"/>
      <c r="AM95" s="64"/>
      <c r="AN95" s="148"/>
    </row>
    <row r="96" spans="2:40" ht="15.75" x14ac:dyDescent="0.25">
      <c r="V96" s="37"/>
      <c r="W96" s="256">
        <v>88</v>
      </c>
      <c r="X96" s="250">
        <f t="shared" si="10"/>
        <v>51</v>
      </c>
      <c r="Y96" s="251" t="s">
        <v>46</v>
      </c>
      <c r="Z96" s="246"/>
      <c r="AA96" s="154"/>
      <c r="AB96" s="49"/>
      <c r="AC96" s="49"/>
      <c r="AD96" s="49">
        <v>30</v>
      </c>
      <c r="AE96" s="49">
        <v>21</v>
      </c>
      <c r="AF96" s="49"/>
      <c r="AG96" s="49"/>
      <c r="AH96" s="49"/>
      <c r="AI96" s="148"/>
      <c r="AJ96" s="148"/>
      <c r="AK96" s="148"/>
      <c r="AL96" s="148"/>
      <c r="AM96" s="148"/>
      <c r="AN96" s="64"/>
    </row>
    <row r="97" spans="22:40" ht="15.75" x14ac:dyDescent="0.25">
      <c r="V97" s="37"/>
      <c r="W97" s="256">
        <v>89</v>
      </c>
      <c r="X97" s="250">
        <f t="shared" si="10"/>
        <v>50.6</v>
      </c>
      <c r="Y97" s="251" t="s">
        <v>45</v>
      </c>
      <c r="Z97" s="246"/>
      <c r="AA97" s="154"/>
      <c r="AB97" s="49"/>
      <c r="AC97" s="49">
        <v>50.6</v>
      </c>
      <c r="AD97" s="49"/>
      <c r="AE97" s="61"/>
      <c r="AF97" s="169"/>
      <c r="AG97" s="49"/>
      <c r="AH97" s="49"/>
      <c r="AI97" s="49"/>
      <c r="AJ97" s="49"/>
      <c r="AK97" s="49"/>
      <c r="AL97" s="49"/>
      <c r="AM97" s="49"/>
      <c r="AN97" s="64"/>
    </row>
    <row r="98" spans="22:40" ht="15.75" x14ac:dyDescent="0.25">
      <c r="V98" s="37"/>
      <c r="W98" s="256">
        <v>90</v>
      </c>
      <c r="X98" s="325">
        <f t="shared" si="10"/>
        <v>47</v>
      </c>
      <c r="Y98" s="283" t="s">
        <v>328</v>
      </c>
      <c r="Z98" s="246"/>
      <c r="AA98" s="151"/>
      <c r="AB98" s="49"/>
      <c r="AC98" s="49"/>
      <c r="AD98" s="49"/>
      <c r="AE98" s="49"/>
      <c r="AF98" s="169"/>
      <c r="AG98" s="49">
        <v>47</v>
      </c>
      <c r="AH98" s="49"/>
      <c r="AI98" s="49"/>
      <c r="AJ98" s="49"/>
      <c r="AK98" s="49"/>
      <c r="AL98" s="49"/>
      <c r="AM98" s="49"/>
      <c r="AN98" s="148"/>
    </row>
    <row r="99" spans="22:40" ht="15.75" x14ac:dyDescent="0.25">
      <c r="V99" s="37"/>
      <c r="W99" s="256">
        <v>91</v>
      </c>
      <c r="X99" s="250">
        <f t="shared" si="10"/>
        <v>46.4</v>
      </c>
      <c r="Y99" s="251" t="s">
        <v>39</v>
      </c>
      <c r="Z99" s="246"/>
      <c r="AA99" s="154"/>
      <c r="AB99" s="49"/>
      <c r="AC99" s="49"/>
      <c r="AD99" s="49">
        <v>46.4</v>
      </c>
      <c r="AE99" s="149"/>
      <c r="AF99" s="169"/>
      <c r="AG99" s="49"/>
      <c r="AH99" s="49"/>
      <c r="AI99" s="49"/>
      <c r="AJ99" s="49"/>
      <c r="AK99" s="49"/>
      <c r="AL99" s="49"/>
      <c r="AM99" s="49"/>
      <c r="AN99" s="148"/>
    </row>
    <row r="100" spans="22:40" ht="15.75" x14ac:dyDescent="0.25">
      <c r="V100" s="37"/>
      <c r="W100" s="256">
        <v>92</v>
      </c>
      <c r="X100" s="325">
        <f t="shared" si="10"/>
        <v>45.699999999999996</v>
      </c>
      <c r="Y100" s="327" t="s">
        <v>303</v>
      </c>
      <c r="Z100" s="246"/>
      <c r="AA100" s="154"/>
      <c r="AB100" s="49"/>
      <c r="AC100" s="49"/>
      <c r="AD100" s="49"/>
      <c r="AE100" s="61"/>
      <c r="AF100" s="169">
        <v>4.3</v>
      </c>
      <c r="AG100" s="49">
        <v>41.4</v>
      </c>
      <c r="AH100" s="49"/>
      <c r="AI100" s="148"/>
      <c r="AJ100" s="148"/>
      <c r="AK100" s="148"/>
      <c r="AL100" s="148"/>
      <c r="AM100" s="148"/>
      <c r="AN100" s="148"/>
    </row>
    <row r="101" spans="22:40" x14ac:dyDescent="0.25">
      <c r="V101" s="37"/>
      <c r="W101" s="256">
        <v>93</v>
      </c>
      <c r="X101" s="255">
        <f>SUM(Z101:AN101)</f>
        <v>44</v>
      </c>
      <c r="Y101" s="253" t="s">
        <v>257</v>
      </c>
      <c r="Z101" s="247"/>
      <c r="AA101" s="169"/>
      <c r="AB101" s="169"/>
      <c r="AC101" s="169"/>
      <c r="AD101" s="169">
        <v>44</v>
      </c>
      <c r="AE101" s="49"/>
      <c r="AF101" s="169"/>
      <c r="AG101" s="169"/>
      <c r="AH101" s="169"/>
      <c r="AI101" s="64"/>
      <c r="AJ101" s="64"/>
      <c r="AK101" s="64"/>
      <c r="AL101" s="64"/>
      <c r="AM101" s="64"/>
      <c r="AN101" s="148"/>
    </row>
    <row r="102" spans="22:40" x14ac:dyDescent="0.25">
      <c r="V102" s="37"/>
      <c r="W102" s="256">
        <v>94</v>
      </c>
      <c r="X102" s="316">
        <f>SUM(Z102:AM102)</f>
        <v>42.9</v>
      </c>
      <c r="Y102" s="315" t="s">
        <v>319</v>
      </c>
      <c r="Z102" s="247"/>
      <c r="AA102" s="169"/>
      <c r="AB102" s="169"/>
      <c r="AC102" s="169"/>
      <c r="AD102" s="169"/>
      <c r="AE102" s="49"/>
      <c r="AF102" s="169">
        <v>42.9</v>
      </c>
      <c r="AG102" s="169"/>
      <c r="AH102" s="169"/>
      <c r="AI102" s="64"/>
      <c r="AJ102" s="64"/>
      <c r="AK102" s="64"/>
      <c r="AL102" s="64"/>
      <c r="AM102" s="64"/>
      <c r="AN102" s="148"/>
    </row>
    <row r="103" spans="22:40" x14ac:dyDescent="0.25">
      <c r="V103" s="37"/>
      <c r="W103" s="256">
        <v>95</v>
      </c>
      <c r="X103" s="338">
        <f>SUM(Z103:AN103)</f>
        <v>42.8</v>
      </c>
      <c r="Y103" s="308" t="s">
        <v>290</v>
      </c>
      <c r="Z103" s="247"/>
      <c r="AA103" s="169"/>
      <c r="AB103" s="169"/>
      <c r="AC103" s="169"/>
      <c r="AD103" s="169"/>
      <c r="AE103" s="169">
        <v>21</v>
      </c>
      <c r="AF103" s="169">
        <v>16</v>
      </c>
      <c r="AG103" s="169">
        <v>5.8</v>
      </c>
      <c r="AH103" s="169"/>
      <c r="AI103" s="64"/>
      <c r="AJ103" s="64"/>
      <c r="AK103" s="64"/>
      <c r="AL103" s="64"/>
      <c r="AM103" s="64"/>
      <c r="AN103" s="148"/>
    </row>
    <row r="104" spans="22:40" x14ac:dyDescent="0.25">
      <c r="V104" s="37"/>
      <c r="W104" s="256">
        <v>96</v>
      </c>
      <c r="X104" s="252">
        <f>SUM(Z104:AM104)</f>
        <v>42.6</v>
      </c>
      <c r="Y104" s="253" t="s">
        <v>104</v>
      </c>
      <c r="Z104" s="246"/>
      <c r="AA104" s="154"/>
      <c r="AB104" s="49"/>
      <c r="AC104" s="49">
        <v>42.6</v>
      </c>
      <c r="AD104" s="49"/>
      <c r="AE104" s="49"/>
      <c r="AF104" s="49"/>
      <c r="AG104" s="49"/>
      <c r="AH104" s="49"/>
      <c r="AI104" s="148"/>
      <c r="AJ104" s="148"/>
      <c r="AK104" s="148"/>
      <c r="AL104" s="148"/>
      <c r="AM104" s="148"/>
      <c r="AN104" s="148"/>
    </row>
    <row r="105" spans="22:40" x14ac:dyDescent="0.25">
      <c r="V105" s="37"/>
      <c r="W105" s="256">
        <v>97</v>
      </c>
      <c r="X105" s="307">
        <f>SUM(Z105:AM105)</f>
        <v>41.3</v>
      </c>
      <c r="Y105" s="308" t="s">
        <v>166</v>
      </c>
      <c r="Z105" s="247"/>
      <c r="AA105" s="170"/>
      <c r="AB105" s="169"/>
      <c r="AC105" s="169"/>
      <c r="AD105" s="169"/>
      <c r="AE105" s="169"/>
      <c r="AF105" s="169">
        <v>41.3</v>
      </c>
      <c r="AG105" s="169"/>
      <c r="AH105" s="169"/>
      <c r="AI105" s="148"/>
      <c r="AJ105" s="148"/>
      <c r="AK105" s="148"/>
      <c r="AL105" s="148"/>
      <c r="AM105" s="148"/>
      <c r="AN105" s="148"/>
    </row>
    <row r="106" spans="22:40" x14ac:dyDescent="0.25">
      <c r="V106" s="37"/>
      <c r="W106" s="256">
        <v>98</v>
      </c>
      <c r="X106" s="252">
        <f>SUM(Z106:AM106)</f>
        <v>39.6</v>
      </c>
      <c r="Y106" s="253" t="s">
        <v>106</v>
      </c>
      <c r="Z106" s="246"/>
      <c r="AA106" s="154"/>
      <c r="AB106" s="49"/>
      <c r="AC106" s="49">
        <v>39.6</v>
      </c>
      <c r="AD106" s="49"/>
      <c r="AE106" s="49"/>
      <c r="AF106" s="169"/>
      <c r="AG106" s="49"/>
      <c r="AH106" s="49"/>
      <c r="AI106" s="64"/>
      <c r="AJ106" s="64"/>
      <c r="AK106" s="64"/>
      <c r="AL106" s="64"/>
      <c r="AM106" s="64"/>
      <c r="AN106" s="148"/>
    </row>
    <row r="107" spans="22:40" ht="15.75" x14ac:dyDescent="0.25">
      <c r="V107" s="37"/>
      <c r="W107" s="256">
        <v>99</v>
      </c>
      <c r="X107" s="339">
        <f>SUM(Z107:AM107)</f>
        <v>38.200000000000003</v>
      </c>
      <c r="Y107" s="340" t="s">
        <v>349</v>
      </c>
      <c r="Z107" s="246"/>
      <c r="AA107" s="154"/>
      <c r="AB107" s="49"/>
      <c r="AC107" s="49"/>
      <c r="AD107" s="49"/>
      <c r="AE107" s="169">
        <v>25.6</v>
      </c>
      <c r="AF107" s="169"/>
      <c r="AG107" s="49">
        <v>12.6</v>
      </c>
      <c r="AH107" s="49"/>
      <c r="AI107" s="64"/>
      <c r="AJ107" s="64"/>
      <c r="AK107" s="64"/>
      <c r="AL107" s="64"/>
      <c r="AM107" s="64"/>
      <c r="AN107" s="148"/>
    </row>
    <row r="108" spans="22:40" x14ac:dyDescent="0.25">
      <c r="V108" s="37"/>
      <c r="W108" s="256">
        <v>100</v>
      </c>
      <c r="X108" s="255">
        <f>SUM(Z108:AN108)</f>
        <v>37</v>
      </c>
      <c r="Y108" s="253" t="s">
        <v>279</v>
      </c>
      <c r="Z108" s="247"/>
      <c r="AA108" s="169"/>
      <c r="AB108" s="169"/>
      <c r="AC108" s="169"/>
      <c r="AD108" s="169"/>
      <c r="AE108" s="169">
        <v>37</v>
      </c>
      <c r="AF108" s="49"/>
      <c r="AG108" s="169"/>
      <c r="AH108" s="169"/>
      <c r="AI108" s="148"/>
      <c r="AJ108" s="148"/>
      <c r="AK108" s="148"/>
      <c r="AL108" s="148"/>
      <c r="AM108" s="148"/>
      <c r="AN108" s="148"/>
    </row>
    <row r="109" spans="22:40" x14ac:dyDescent="0.25">
      <c r="V109" s="37"/>
      <c r="W109" s="256">
        <v>101</v>
      </c>
      <c r="X109" s="252">
        <f>SUM(Z109:AN109)</f>
        <v>36.9</v>
      </c>
      <c r="Y109" s="253" t="s">
        <v>176</v>
      </c>
      <c r="Z109" s="247"/>
      <c r="AA109" s="170"/>
      <c r="AB109" s="169"/>
      <c r="AC109" s="169"/>
      <c r="AD109" s="169">
        <v>36.9</v>
      </c>
      <c r="AE109" s="49"/>
      <c r="AF109" s="169"/>
      <c r="AG109" s="169"/>
      <c r="AH109" s="169"/>
      <c r="AI109" s="148"/>
      <c r="AJ109" s="148"/>
      <c r="AK109" s="148"/>
      <c r="AL109" s="148"/>
      <c r="AM109" s="148"/>
      <c r="AN109" s="148"/>
    </row>
    <row r="110" spans="22:40" ht="15.75" x14ac:dyDescent="0.25">
      <c r="V110" s="37"/>
      <c r="W110" s="256">
        <v>102</v>
      </c>
      <c r="X110" s="325">
        <f>SUM(Z110:AM110)</f>
        <v>36.299999999999997</v>
      </c>
      <c r="Y110" s="341" t="s">
        <v>316</v>
      </c>
      <c r="Z110" s="246"/>
      <c r="AA110" s="233"/>
      <c r="AB110" s="231"/>
      <c r="AC110" s="231"/>
      <c r="AD110" s="231"/>
      <c r="AE110" s="231"/>
      <c r="AF110" s="171">
        <v>10.5</v>
      </c>
      <c r="AG110" s="231">
        <v>25.8</v>
      </c>
      <c r="AH110" s="231"/>
      <c r="AI110" s="164"/>
      <c r="AJ110" s="164"/>
      <c r="AK110" s="164"/>
      <c r="AL110" s="164"/>
      <c r="AM110" s="164"/>
      <c r="AN110" s="164"/>
    </row>
    <row r="111" spans="22:40" x14ac:dyDescent="0.25">
      <c r="V111" s="37"/>
      <c r="W111" s="256">
        <v>103</v>
      </c>
      <c r="X111" s="284">
        <f>SUM(Z111:AM111)</f>
        <v>36</v>
      </c>
      <c r="Y111" s="283" t="s">
        <v>294</v>
      </c>
      <c r="Z111" s="247"/>
      <c r="AA111" s="170"/>
      <c r="AB111" s="169"/>
      <c r="AC111" s="169"/>
      <c r="AD111" s="169"/>
      <c r="AE111" s="169"/>
      <c r="AF111" s="169">
        <v>21</v>
      </c>
      <c r="AG111" s="169">
        <v>15</v>
      </c>
      <c r="AH111" s="169"/>
      <c r="AI111" s="148"/>
      <c r="AJ111" s="148"/>
      <c r="AK111" s="148"/>
      <c r="AL111" s="148"/>
      <c r="AM111" s="148"/>
      <c r="AN111" s="148"/>
    </row>
    <row r="112" spans="22:40" x14ac:dyDescent="0.25">
      <c r="V112" s="37"/>
      <c r="W112" s="256">
        <v>104</v>
      </c>
      <c r="X112" s="255">
        <f>SUM(Z112:AN112)</f>
        <v>30</v>
      </c>
      <c r="Y112" s="253" t="s">
        <v>244</v>
      </c>
      <c r="Z112" s="247"/>
      <c r="AA112" s="169"/>
      <c r="AB112" s="169"/>
      <c r="AC112" s="169"/>
      <c r="AD112" s="169">
        <v>30</v>
      </c>
      <c r="AE112" s="49"/>
      <c r="AF112" s="169"/>
      <c r="AG112" s="169"/>
      <c r="AH112" s="169"/>
      <c r="AI112" s="148"/>
      <c r="AJ112" s="148"/>
      <c r="AK112" s="148"/>
      <c r="AL112" s="148"/>
      <c r="AM112" s="148"/>
      <c r="AN112" s="148"/>
    </row>
    <row r="113" spans="22:40" ht="15.75" x14ac:dyDescent="0.25">
      <c r="V113" s="37"/>
      <c r="W113" s="256">
        <v>105</v>
      </c>
      <c r="X113" s="339">
        <f>SUM(Z113:AM113)</f>
        <v>29</v>
      </c>
      <c r="Y113" s="315" t="s">
        <v>322</v>
      </c>
      <c r="Z113" s="246"/>
      <c r="AA113" s="151"/>
      <c r="AB113" s="61"/>
      <c r="AC113" s="61"/>
      <c r="AD113" s="61"/>
      <c r="AE113" s="49"/>
      <c r="AF113" s="49"/>
      <c r="AG113" s="61">
        <v>29</v>
      </c>
      <c r="AH113" s="61"/>
      <c r="AI113" s="148"/>
      <c r="AJ113" s="148"/>
      <c r="AK113" s="148"/>
      <c r="AL113" s="148"/>
      <c r="AM113" s="148"/>
      <c r="AN113" s="148"/>
    </row>
    <row r="114" spans="22:40" x14ac:dyDescent="0.25">
      <c r="V114" s="37"/>
      <c r="W114" s="256">
        <v>106</v>
      </c>
      <c r="X114" s="255">
        <f>SUM(Z114:AN114)</f>
        <v>26</v>
      </c>
      <c r="Y114" s="253" t="s">
        <v>280</v>
      </c>
      <c r="Z114" s="247"/>
      <c r="AA114" s="169"/>
      <c r="AB114" s="169"/>
      <c r="AC114" s="169"/>
      <c r="AD114" s="169"/>
      <c r="AE114" s="169">
        <v>26</v>
      </c>
      <c r="AF114" s="169"/>
      <c r="AG114" s="169"/>
      <c r="AH114" s="169"/>
      <c r="AI114" s="148"/>
      <c r="AJ114" s="148"/>
      <c r="AK114" s="148"/>
      <c r="AL114" s="148"/>
      <c r="AM114" s="148"/>
      <c r="AN114" s="148"/>
    </row>
    <row r="115" spans="22:40" ht="15.75" x14ac:dyDescent="0.25">
      <c r="V115" s="37"/>
      <c r="W115" s="256">
        <v>107</v>
      </c>
      <c r="X115" s="339">
        <f>SUM(Z115:AM115)</f>
        <v>24.8</v>
      </c>
      <c r="Y115" s="308" t="s">
        <v>327</v>
      </c>
      <c r="Z115" s="246"/>
      <c r="AA115" s="154"/>
      <c r="AB115" s="49"/>
      <c r="AC115" s="49"/>
      <c r="AD115" s="49"/>
      <c r="AE115" s="49"/>
      <c r="AF115" s="169"/>
      <c r="AG115" s="49">
        <v>24.8</v>
      </c>
      <c r="AH115" s="49"/>
      <c r="AI115" s="148"/>
      <c r="AJ115" s="148"/>
      <c r="AK115" s="148"/>
      <c r="AL115" s="148"/>
      <c r="AM115" s="148"/>
      <c r="AN115" s="148"/>
    </row>
    <row r="116" spans="22:40" ht="15.75" x14ac:dyDescent="0.25">
      <c r="V116" s="37"/>
      <c r="W116" s="256">
        <v>110</v>
      </c>
      <c r="X116" s="292">
        <f>SUM(Z116:AM116)</f>
        <v>23.8</v>
      </c>
      <c r="Y116" s="341" t="s">
        <v>326</v>
      </c>
      <c r="Z116" s="247"/>
      <c r="AA116" s="169"/>
      <c r="AB116" s="169"/>
      <c r="AC116" s="169"/>
      <c r="AD116" s="169"/>
      <c r="AE116" s="49"/>
      <c r="AF116" s="49"/>
      <c r="AG116" s="169">
        <v>23.8</v>
      </c>
      <c r="AH116" s="169"/>
      <c r="AI116" s="148"/>
      <c r="AJ116" s="148"/>
      <c r="AK116" s="148"/>
      <c r="AL116" s="148"/>
      <c r="AM116" s="148"/>
      <c r="AN116" s="148"/>
    </row>
    <row r="117" spans="22:40" ht="15.75" x14ac:dyDescent="0.25">
      <c r="V117" s="37"/>
      <c r="W117" s="256">
        <v>108</v>
      </c>
      <c r="X117" s="339">
        <f>SUM(Z117:AM117)</f>
        <v>19.399999999999999</v>
      </c>
      <c r="Y117" s="308" t="s">
        <v>323</v>
      </c>
      <c r="Z117" s="246"/>
      <c r="AA117" s="154"/>
      <c r="AB117" s="49"/>
      <c r="AC117" s="49"/>
      <c r="AD117" s="49"/>
      <c r="AE117" s="169"/>
      <c r="AF117" s="49"/>
      <c r="AG117" s="49">
        <v>19.399999999999999</v>
      </c>
      <c r="AH117" s="49"/>
      <c r="AI117" s="148"/>
      <c r="AJ117" s="148"/>
      <c r="AK117" s="148"/>
      <c r="AL117" s="148"/>
      <c r="AM117" s="148"/>
      <c r="AN117" s="148"/>
    </row>
    <row r="118" spans="22:40" x14ac:dyDescent="0.25">
      <c r="V118" s="37"/>
      <c r="W118" s="256">
        <v>109</v>
      </c>
      <c r="X118" s="255">
        <f>SUM(Z118:AN118)</f>
        <v>17</v>
      </c>
      <c r="Y118" s="253" t="s">
        <v>239</v>
      </c>
      <c r="Z118" s="247"/>
      <c r="AA118" s="169"/>
      <c r="AB118" s="169"/>
      <c r="AC118" s="169"/>
      <c r="AD118" s="169">
        <v>17</v>
      </c>
      <c r="AE118" s="169"/>
      <c r="AF118" s="169"/>
      <c r="AG118" s="169"/>
      <c r="AH118" s="169"/>
      <c r="AI118" s="148"/>
      <c r="AJ118" s="148"/>
      <c r="AK118" s="148"/>
      <c r="AL118" s="148"/>
      <c r="AM118" s="148"/>
      <c r="AN118" s="148"/>
    </row>
    <row r="119" spans="22:40" x14ac:dyDescent="0.25">
      <c r="V119" s="37"/>
      <c r="W119" s="256">
        <v>111</v>
      </c>
      <c r="X119" s="252">
        <f>SUM(Z119:AM119)</f>
        <v>15</v>
      </c>
      <c r="Y119" s="253" t="s">
        <v>105</v>
      </c>
      <c r="Z119" s="246"/>
      <c r="AA119" s="154"/>
      <c r="AB119" s="49"/>
      <c r="AC119" s="49">
        <v>15</v>
      </c>
      <c r="AD119" s="49"/>
      <c r="AE119" s="169"/>
      <c r="AF119" s="49"/>
      <c r="AG119" s="49"/>
      <c r="AH119" s="49"/>
      <c r="AI119" s="148"/>
      <c r="AJ119" s="148"/>
      <c r="AK119" s="148"/>
      <c r="AL119" s="148"/>
      <c r="AM119" s="148"/>
      <c r="AN119" s="148"/>
    </row>
    <row r="120" spans="22:40" ht="15.75" x14ac:dyDescent="0.25">
      <c r="V120" s="37"/>
      <c r="W120" s="256">
        <v>112</v>
      </c>
      <c r="X120" s="339">
        <f>SUM(Z120:AM120)</f>
        <v>14</v>
      </c>
      <c r="Y120" s="341" t="s">
        <v>354</v>
      </c>
      <c r="Z120" s="246"/>
      <c r="AA120" s="151"/>
      <c r="AB120" s="61"/>
      <c r="AC120" s="61"/>
      <c r="AD120" s="61"/>
      <c r="AE120" s="61"/>
      <c r="AF120" s="61"/>
      <c r="AG120" s="61"/>
      <c r="AH120" s="61">
        <v>14</v>
      </c>
      <c r="AI120" s="148"/>
      <c r="AJ120" s="148"/>
      <c r="AK120" s="148"/>
      <c r="AL120" s="148"/>
      <c r="AM120" s="148"/>
      <c r="AN120" s="148"/>
    </row>
    <row r="121" spans="22:40" x14ac:dyDescent="0.25">
      <c r="V121" s="37"/>
      <c r="W121" s="256">
        <v>113</v>
      </c>
      <c r="X121" s="255">
        <f>SUM(Z121:AN121)</f>
        <v>11</v>
      </c>
      <c r="Y121" s="253" t="s">
        <v>293</v>
      </c>
      <c r="Z121" s="247"/>
      <c r="AA121" s="169"/>
      <c r="AB121" s="169"/>
      <c r="AC121" s="169"/>
      <c r="AD121" s="169"/>
      <c r="AE121" s="169">
        <v>11</v>
      </c>
      <c r="AF121" s="169"/>
      <c r="AG121" s="169"/>
      <c r="AH121" s="169"/>
      <c r="AI121" s="148"/>
      <c r="AJ121" s="148"/>
      <c r="AK121" s="148"/>
      <c r="AL121" s="148"/>
      <c r="AM121" s="148"/>
      <c r="AN121" s="148"/>
    </row>
    <row r="122" spans="22:40" x14ac:dyDescent="0.25">
      <c r="V122" s="37"/>
      <c r="W122" s="256">
        <v>114</v>
      </c>
      <c r="X122" s="254">
        <f>SUM(Z122:AN122)</f>
        <v>6</v>
      </c>
      <c r="Y122" s="253" t="s">
        <v>235</v>
      </c>
      <c r="Z122" s="247"/>
      <c r="AA122" s="169"/>
      <c r="AB122" s="169"/>
      <c r="AC122" s="169">
        <v>6</v>
      </c>
      <c r="AD122" s="169"/>
      <c r="AE122" s="169"/>
      <c r="AF122" s="169"/>
      <c r="AG122" s="169"/>
      <c r="AH122" s="169"/>
      <c r="AI122" s="148"/>
      <c r="AJ122" s="148"/>
      <c r="AK122" s="148"/>
      <c r="AL122" s="148"/>
      <c r="AM122" s="148"/>
      <c r="AN122" s="148"/>
    </row>
    <row r="123" spans="22:40" ht="15.75" x14ac:dyDescent="0.25">
      <c r="V123" s="37"/>
      <c r="W123" s="256">
        <v>115</v>
      </c>
      <c r="X123" s="339">
        <f>SUM(Z123:AM123)</f>
        <v>6</v>
      </c>
      <c r="Y123" s="327" t="s">
        <v>357</v>
      </c>
      <c r="Z123" s="246"/>
      <c r="AA123" s="151"/>
      <c r="AB123" s="61"/>
      <c r="AC123" s="61"/>
      <c r="AD123" s="61"/>
      <c r="AE123" s="61"/>
      <c r="AF123" s="61"/>
      <c r="AG123" s="61"/>
      <c r="AH123" s="61">
        <v>6</v>
      </c>
      <c r="AI123" s="148"/>
      <c r="AJ123" s="148"/>
      <c r="AK123" s="148"/>
      <c r="AL123" s="148"/>
      <c r="AM123" s="148"/>
      <c r="AN123" s="148"/>
    </row>
    <row r="124" spans="22:40" x14ac:dyDescent="0.25">
      <c r="V124" s="37"/>
      <c r="W124" s="256">
        <v>116</v>
      </c>
      <c r="X124" s="255">
        <f>SUM(Z124:AN124)</f>
        <v>1</v>
      </c>
      <c r="Y124" s="308" t="s">
        <v>355</v>
      </c>
      <c r="Z124" s="246"/>
      <c r="AA124" s="151"/>
      <c r="AB124" s="61"/>
      <c r="AC124" s="61"/>
      <c r="AD124" s="61"/>
      <c r="AE124" s="61"/>
      <c r="AF124" s="61"/>
      <c r="AG124" s="61"/>
      <c r="AH124" s="61">
        <v>1</v>
      </c>
      <c r="AI124" s="148"/>
      <c r="AJ124" s="148"/>
      <c r="AK124" s="148"/>
      <c r="AL124" s="148"/>
      <c r="AM124" s="148"/>
      <c r="AN124" s="148"/>
    </row>
    <row r="125" spans="22:40" x14ac:dyDescent="0.25">
      <c r="V125" s="37"/>
      <c r="W125" s="256">
        <v>117</v>
      </c>
      <c r="X125" s="252">
        <f>SUM(Z125:AN125)</f>
        <v>0</v>
      </c>
      <c r="Y125" s="327" t="s">
        <v>356</v>
      </c>
      <c r="Z125" s="246"/>
      <c r="AA125" s="151"/>
      <c r="AB125" s="61"/>
      <c r="AC125" s="61"/>
      <c r="AD125" s="61"/>
      <c r="AE125" s="61"/>
      <c r="AF125" s="49"/>
      <c r="AG125" s="61"/>
      <c r="AH125" s="61"/>
      <c r="AI125" s="148"/>
      <c r="AJ125" s="148"/>
      <c r="AK125" s="148"/>
      <c r="AL125" s="148"/>
      <c r="AM125" s="148"/>
      <c r="AN125" s="148"/>
    </row>
    <row r="126" spans="22:40" x14ac:dyDescent="0.25">
      <c r="V126" s="37"/>
      <c r="W126" s="256">
        <v>118</v>
      </c>
      <c r="X126" s="307">
        <f>SUM(Z126:AM126)</f>
        <v>0</v>
      </c>
      <c r="Y126" s="283" t="s">
        <v>359</v>
      </c>
      <c r="Z126" s="246"/>
      <c r="AA126" s="151"/>
      <c r="AB126" s="61"/>
      <c r="AC126" s="61"/>
      <c r="AD126" s="61"/>
      <c r="AE126" s="61"/>
      <c r="AF126" s="61"/>
      <c r="AG126" s="61"/>
      <c r="AH126" s="61"/>
      <c r="AI126" s="148"/>
      <c r="AJ126" s="148"/>
      <c r="AK126" s="148"/>
      <c r="AL126" s="148"/>
      <c r="AM126" s="148"/>
      <c r="AN126" s="148"/>
    </row>
    <row r="127" spans="22:40" x14ac:dyDescent="0.25">
      <c r="W127" s="256">
        <v>119</v>
      </c>
      <c r="X127" s="338">
        <f>SUM(Z127:AN127)</f>
        <v>0</v>
      </c>
      <c r="Y127" s="327" t="s">
        <v>358</v>
      </c>
      <c r="Z127" s="246"/>
      <c r="AA127" s="154"/>
      <c r="AB127" s="49"/>
      <c r="AC127" s="49"/>
      <c r="AD127" s="49"/>
      <c r="AE127" s="49"/>
      <c r="AF127" s="49"/>
      <c r="AG127" s="49"/>
      <c r="AH127" s="49"/>
      <c r="AI127" s="148"/>
      <c r="AJ127" s="148"/>
      <c r="AK127" s="148"/>
      <c r="AL127" s="148"/>
      <c r="AM127" s="148"/>
      <c r="AN127" s="148"/>
    </row>
    <row r="128" spans="22:40" ht="15.75" x14ac:dyDescent="0.25">
      <c r="W128" s="256">
        <v>120</v>
      </c>
      <c r="X128" s="339">
        <f>SUM(Z128:AM128)</f>
        <v>0</v>
      </c>
      <c r="Y128" s="315"/>
      <c r="Z128" s="246"/>
      <c r="AA128" s="154"/>
      <c r="AB128" s="49"/>
      <c r="AC128" s="49"/>
      <c r="AD128" s="49"/>
      <c r="AE128" s="49"/>
      <c r="AF128" s="49"/>
      <c r="AG128" s="49"/>
      <c r="AH128" s="49"/>
      <c r="AI128" s="148"/>
      <c r="AJ128" s="148"/>
      <c r="AK128" s="148"/>
      <c r="AL128" s="148"/>
      <c r="AM128" s="148"/>
      <c r="AN128" s="148"/>
    </row>
    <row r="129" spans="23:40" x14ac:dyDescent="0.25">
      <c r="W129" s="256">
        <v>121</v>
      </c>
      <c r="X129" s="338">
        <f>SUM(Z129:AN129)</f>
        <v>0</v>
      </c>
      <c r="Y129" s="308"/>
      <c r="Z129" s="246"/>
      <c r="AA129" s="154"/>
      <c r="AB129" s="49"/>
      <c r="AC129" s="49"/>
      <c r="AD129" s="49"/>
      <c r="AE129" s="169"/>
      <c r="AF129" s="169"/>
      <c r="AG129" s="49"/>
      <c r="AH129" s="49"/>
      <c r="AI129" s="148"/>
      <c r="AJ129" s="148"/>
      <c r="AK129" s="148"/>
      <c r="AL129" s="148"/>
      <c r="AM129" s="148"/>
      <c r="AN129" s="148"/>
    </row>
    <row r="130" spans="23:40" ht="15.75" x14ac:dyDescent="0.25">
      <c r="W130" s="256">
        <v>122</v>
      </c>
      <c r="X130" s="339">
        <f>SUM(Z130:AM130)</f>
        <v>0</v>
      </c>
      <c r="Y130" s="308"/>
      <c r="Z130" s="246"/>
      <c r="AA130" s="154"/>
      <c r="AB130" s="49"/>
      <c r="AC130" s="49"/>
      <c r="AD130" s="49"/>
      <c r="AE130" s="49"/>
      <c r="AF130" s="49"/>
      <c r="AG130" s="49"/>
      <c r="AH130" s="49"/>
      <c r="AI130" s="148"/>
      <c r="AJ130" s="148"/>
      <c r="AK130" s="148"/>
      <c r="AL130" s="148"/>
      <c r="AM130" s="148"/>
      <c r="AN130" s="148"/>
    </row>
    <row r="131" spans="23:40" ht="15.75" x14ac:dyDescent="0.25">
      <c r="W131" s="256">
        <v>123</v>
      </c>
      <c r="X131" s="316">
        <f>SUM(Z131:AM131)</f>
        <v>0</v>
      </c>
      <c r="Y131" s="340"/>
      <c r="Z131" s="246"/>
      <c r="AA131" s="154"/>
      <c r="AB131" s="49"/>
      <c r="AC131" s="49"/>
      <c r="AD131" s="49"/>
      <c r="AE131" s="169"/>
      <c r="AF131" s="169"/>
      <c r="AG131" s="49"/>
      <c r="AH131" s="49"/>
      <c r="AI131" s="148"/>
      <c r="AJ131" s="148"/>
      <c r="AK131" s="148"/>
      <c r="AL131" s="148"/>
      <c r="AM131" s="148"/>
      <c r="AN131" s="148"/>
    </row>
    <row r="132" spans="23:40" ht="15.75" x14ac:dyDescent="0.25">
      <c r="W132" s="256">
        <v>124</v>
      </c>
      <c r="X132" s="339">
        <f>SUM(Z132:AM132)</f>
        <v>0</v>
      </c>
      <c r="Y132" s="308"/>
      <c r="Z132" s="246"/>
      <c r="AA132" s="154"/>
      <c r="AB132" s="49"/>
      <c r="AC132" s="49"/>
      <c r="AD132" s="49"/>
      <c r="AE132" s="169"/>
      <c r="AF132" s="169"/>
      <c r="AG132" s="49"/>
      <c r="AH132" s="49"/>
      <c r="AI132" s="148"/>
      <c r="AJ132" s="148"/>
      <c r="AK132" s="148"/>
      <c r="AL132" s="148"/>
      <c r="AM132" s="148"/>
      <c r="AN132" s="148"/>
    </row>
    <row r="133" spans="23:40" x14ac:dyDescent="0.25">
      <c r="W133" s="256">
        <v>125</v>
      </c>
      <c r="X133" s="338">
        <f>SUM(Z133:AN133)</f>
        <v>0</v>
      </c>
      <c r="Y133" s="308"/>
      <c r="Z133" s="246"/>
      <c r="AA133" s="154"/>
      <c r="AB133" s="49"/>
      <c r="AC133" s="49"/>
      <c r="AD133" s="49"/>
      <c r="AE133" s="169"/>
      <c r="AF133" s="169"/>
      <c r="AG133" s="49"/>
      <c r="AH133" s="49"/>
      <c r="AI133" s="148"/>
      <c r="AJ133" s="148"/>
      <c r="AK133" s="148"/>
      <c r="AL133" s="148"/>
      <c r="AM133" s="148"/>
      <c r="AN133" s="148"/>
    </row>
    <row r="134" spans="23:40" x14ac:dyDescent="0.25">
      <c r="W134" s="256">
        <v>126</v>
      </c>
      <c r="X134" s="252">
        <f>SUM(Z134:AM134)</f>
        <v>0</v>
      </c>
      <c r="Y134" s="253"/>
      <c r="Z134" s="287"/>
      <c r="AA134" s="169"/>
      <c r="AB134" s="169"/>
      <c r="AC134" s="169"/>
      <c r="AD134" s="169"/>
      <c r="AE134" s="169"/>
      <c r="AF134" s="49"/>
      <c r="AG134" s="169"/>
      <c r="AH134" s="169"/>
      <c r="AI134" s="148"/>
      <c r="AJ134" s="148"/>
      <c r="AK134" s="148"/>
      <c r="AL134" s="148"/>
      <c r="AM134" s="148"/>
      <c r="AN134" s="148"/>
    </row>
    <row r="135" spans="23:40" x14ac:dyDescent="0.25">
      <c r="W135" s="256">
        <v>127</v>
      </c>
      <c r="X135" s="255">
        <f>SUM(Z135:AN135)</f>
        <v>0</v>
      </c>
      <c r="Y135" s="253"/>
      <c r="Z135" s="315"/>
      <c r="AA135" s="169"/>
      <c r="AB135" s="169"/>
      <c r="AC135" s="169"/>
      <c r="AD135" s="169"/>
      <c r="AE135" s="169"/>
      <c r="AF135" s="148"/>
      <c r="AG135" s="148"/>
      <c r="AH135" s="169"/>
      <c r="AI135" s="148"/>
      <c r="AJ135" s="148"/>
      <c r="AK135" s="148"/>
      <c r="AL135" s="148"/>
      <c r="AM135" s="148"/>
      <c r="AN135" s="148"/>
    </row>
    <row r="136" spans="23:40" x14ac:dyDescent="0.25">
      <c r="W136" s="256">
        <v>128</v>
      </c>
      <c r="X136" s="254">
        <f>SUM(Z136:AN136)</f>
        <v>0</v>
      </c>
      <c r="Y136" s="253"/>
      <c r="Z136" s="315"/>
      <c r="AA136" s="169"/>
      <c r="AB136" s="169"/>
      <c r="AC136" s="169"/>
      <c r="AD136" s="169"/>
      <c r="AE136" s="169"/>
      <c r="AF136" s="148"/>
      <c r="AG136" s="148"/>
      <c r="AH136" s="169"/>
      <c r="AI136" s="148"/>
      <c r="AJ136" s="148"/>
      <c r="AK136" s="148"/>
      <c r="AL136" s="148"/>
      <c r="AM136" s="148"/>
      <c r="AN136" s="148"/>
    </row>
    <row r="137" spans="23:40" ht="15.75" x14ac:dyDescent="0.25">
      <c r="W137" s="285"/>
      <c r="X137" s="339"/>
      <c r="Y137" s="315"/>
      <c r="Z137" s="315"/>
      <c r="AA137" s="148"/>
      <c r="AB137" s="148"/>
      <c r="AC137" s="148"/>
      <c r="AD137" s="148"/>
      <c r="AE137" s="169"/>
      <c r="AF137" s="148"/>
      <c r="AG137" s="148"/>
      <c r="AH137" s="148"/>
      <c r="AI137" s="148"/>
      <c r="AJ137" s="148"/>
      <c r="AK137" s="148"/>
      <c r="AL137" s="148"/>
      <c r="AM137" s="148"/>
      <c r="AN137" s="148"/>
    </row>
    <row r="138" spans="23:40" ht="15.75" x14ac:dyDescent="0.25">
      <c r="W138" s="285"/>
      <c r="X138" s="339"/>
      <c r="Y138" s="315"/>
      <c r="Z138" s="315"/>
      <c r="AA138" s="148"/>
      <c r="AB138" s="148"/>
      <c r="AC138" s="148"/>
      <c r="AD138" s="148"/>
      <c r="AE138" s="169"/>
      <c r="AF138" s="148"/>
      <c r="AG138" s="148"/>
      <c r="AH138" s="148"/>
      <c r="AI138" s="148"/>
      <c r="AJ138" s="148"/>
      <c r="AK138" s="148"/>
      <c r="AL138" s="148"/>
      <c r="AM138" s="148"/>
      <c r="AN138" s="148"/>
    </row>
    <row r="139" spans="23:40" ht="15.75" x14ac:dyDescent="0.25">
      <c r="W139" s="285"/>
      <c r="X139" s="339"/>
      <c r="Y139" s="315"/>
      <c r="Z139" s="315"/>
      <c r="AA139" s="148"/>
      <c r="AB139" s="148"/>
      <c r="AC139" s="148"/>
      <c r="AD139" s="148"/>
      <c r="AE139" s="169"/>
      <c r="AF139" s="148"/>
      <c r="AG139" s="148"/>
      <c r="AH139" s="148"/>
      <c r="AI139" s="148"/>
      <c r="AJ139" s="148"/>
      <c r="AK139" s="148"/>
      <c r="AL139" s="148"/>
      <c r="AM139" s="148"/>
      <c r="AN139" s="148"/>
    </row>
    <row r="140" spans="23:40" ht="15.75" x14ac:dyDescent="0.25">
      <c r="W140" s="285"/>
      <c r="X140" s="339"/>
      <c r="Y140" s="238"/>
      <c r="Z140" s="310"/>
      <c r="AG140" s="148"/>
      <c r="AH140" s="148"/>
      <c r="AI140" s="148"/>
      <c r="AJ140" s="148"/>
      <c r="AK140" s="148"/>
      <c r="AL140" s="148"/>
      <c r="AM140" s="148"/>
      <c r="AN140" s="148"/>
    </row>
    <row r="141" spans="23:40" x14ac:dyDescent="0.25">
      <c r="W141" s="290"/>
      <c r="X141" s="310"/>
      <c r="Y141" s="291"/>
      <c r="Z141" s="310"/>
    </row>
    <row r="142" spans="23:40" x14ac:dyDescent="0.25">
      <c r="W142" s="310"/>
      <c r="X142" s="310"/>
      <c r="Y142" s="310"/>
      <c r="Z142" s="310"/>
    </row>
  </sheetData>
  <sortState xmlns:xlrd2="http://schemas.microsoft.com/office/spreadsheetml/2017/richdata2" ref="X9:AH125">
    <sortCondition descending="1" ref="X9:X125"/>
  </sortState>
  <mergeCells count="1">
    <mergeCell ref="B1:S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2021-2022</vt:lpstr>
      <vt:lpstr>2020-2021</vt:lpstr>
      <vt:lpstr>2019-2020</vt:lpstr>
      <vt:lpstr>2018-2019</vt:lpstr>
      <vt:lpstr>2017-2018</vt:lpstr>
      <vt:lpstr>2016-2017</vt:lpstr>
      <vt:lpstr>2022-2023</vt:lpstr>
      <vt:lpstr>2023-2024</vt:lpstr>
      <vt:lpstr>24-25 в роботі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2024-11-05T08:09:52Z</dcterms:modified>
</cp:coreProperties>
</file>